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 yWindow="360" windowWidth="27795" windowHeight="13740"/>
  </bookViews>
  <sheets>
    <sheet name="Summary Schedule" sheetId="11" r:id="rId1"/>
    <sheet name="Deferred Outflows" sheetId="8" r:id="rId2"/>
    <sheet name="Deferred Inflows" sheetId="10" r:id="rId3"/>
    <sheet name="Pension Expense" sheetId="7" r:id="rId4"/>
    <sheet name="Sensitivity Analysis" sheetId="14" r:id="rId5"/>
    <sheet name="Journal Entries" sheetId="13" r:id="rId6"/>
  </sheets>
  <definedNames>
    <definedName name="liability" localSheetId="2">#REF!</definedName>
    <definedName name="liability" localSheetId="1">#REF!</definedName>
    <definedName name="liability" localSheetId="0">'Summary Schedule'!#REF!</definedName>
    <definedName name="liability">#REF!</definedName>
    <definedName name="_xlnm.Print_Area" localSheetId="4">'Sensitivity Analysis'!$A$1:$N$17</definedName>
    <definedName name="Total" comment="TTL Contri" localSheetId="2">#REF!</definedName>
    <definedName name="Total" comment="TTL Contri" localSheetId="1">#REF!</definedName>
    <definedName name="Total" comment="TTL Contri" localSheetId="0">'Summary Schedule'!#REF!</definedName>
    <definedName name="Total" comment="TTL Contri">#REF!</definedName>
  </definedNames>
  <calcPr calcId="145621" concurrentCalc="0"/>
</workbook>
</file>

<file path=xl/calcChain.xml><?xml version="1.0" encoding="utf-8"?>
<calcChain xmlns="http://schemas.openxmlformats.org/spreadsheetml/2006/main">
  <c r="D36" i="13" l="1"/>
  <c r="E37" i="13"/>
  <c r="D16" i="13"/>
  <c r="H11" i="13"/>
  <c r="D9" i="13"/>
  <c r="E11" i="13"/>
  <c r="E17" i="13"/>
  <c r="C10" i="14"/>
  <c r="D38" i="8"/>
  <c r="D10" i="14"/>
  <c r="B10" i="14"/>
  <c r="B24" i="11"/>
  <c r="C24" i="11"/>
  <c r="I17" i="13"/>
  <c r="J24" i="10"/>
  <c r="N24" i="11"/>
  <c r="G25" i="10"/>
  <c r="I24" i="10"/>
  <c r="B19" i="10"/>
  <c r="B18" i="10"/>
  <c r="B8" i="7"/>
  <c r="B8" i="10"/>
  <c r="B8" i="8"/>
  <c r="K24" i="10"/>
  <c r="C15" i="7"/>
  <c r="B15" i="7"/>
  <c r="B17" i="10"/>
  <c r="D10" i="10"/>
  <c r="D9" i="10"/>
  <c r="D10" i="8"/>
  <c r="D9" i="8"/>
  <c r="C17" i="10"/>
  <c r="D17" i="10"/>
  <c r="F17" i="10"/>
  <c r="B22" i="10"/>
  <c r="C19" i="10"/>
  <c r="D19" i="10"/>
  <c r="C18" i="10"/>
  <c r="D18" i="10"/>
  <c r="E17" i="10"/>
  <c r="E19" i="10"/>
  <c r="D15" i="7"/>
  <c r="D24" i="7"/>
  <c r="C22" i="10"/>
  <c r="F19" i="10"/>
  <c r="L24" i="10"/>
  <c r="F18" i="10"/>
  <c r="I22" i="10"/>
  <c r="B19" i="8"/>
  <c r="B18" i="8"/>
  <c r="B17" i="8"/>
  <c r="E19" i="8"/>
  <c r="E17" i="8"/>
  <c r="E23" i="10"/>
  <c r="D23" i="10"/>
  <c r="C23" i="10"/>
  <c r="F23" i="10"/>
  <c r="B23" i="10"/>
  <c r="D22" i="10"/>
  <c r="C25" i="10"/>
  <c r="J23" i="10"/>
  <c r="M24" i="11"/>
  <c r="I23" i="10"/>
  <c r="B25" i="10"/>
  <c r="E22" i="10"/>
  <c r="D25" i="10"/>
  <c r="P22" i="11"/>
  <c r="J22" i="11"/>
  <c r="K23" i="10"/>
  <c r="L23" i="10"/>
  <c r="I25" i="10"/>
  <c r="C24" i="7"/>
  <c r="F22" i="10"/>
  <c r="F25" i="10"/>
  <c r="E25" i="10"/>
  <c r="G25" i="8"/>
  <c r="J22" i="10"/>
  <c r="L24" i="11"/>
  <c r="P24" i="11"/>
  <c r="C19" i="8"/>
  <c r="D19" i="8"/>
  <c r="D26" i="13"/>
  <c r="E27" i="13"/>
  <c r="H19" i="13"/>
  <c r="I19" i="13"/>
  <c r="K22" i="10"/>
  <c r="L22" i="10"/>
  <c r="J25" i="10"/>
  <c r="F19" i="8"/>
  <c r="B24" i="8"/>
  <c r="C24" i="8"/>
  <c r="D24" i="8"/>
  <c r="E24" i="8"/>
  <c r="C18" i="8"/>
  <c r="D18" i="8"/>
  <c r="C17" i="8"/>
  <c r="D17" i="8"/>
  <c r="J19" i="13"/>
  <c r="K25" i="10"/>
  <c r="I24" i="8"/>
  <c r="F18" i="8"/>
  <c r="B23" i="8"/>
  <c r="F17" i="8"/>
  <c r="B22" i="8"/>
  <c r="C22" i="8"/>
  <c r="I22" i="8"/>
  <c r="B25" i="8"/>
  <c r="C23" i="8"/>
  <c r="I23" i="8"/>
  <c r="I25" i="8"/>
  <c r="B24" i="7"/>
  <c r="E24" i="7"/>
  <c r="R24" i="11"/>
  <c r="J24" i="8"/>
  <c r="G24" i="11"/>
  <c r="D23" i="8"/>
  <c r="E23" i="8"/>
  <c r="F23" i="8"/>
  <c r="D22" i="8"/>
  <c r="E22" i="8"/>
  <c r="C25" i="8"/>
  <c r="D34" i="8"/>
  <c r="D31" i="13"/>
  <c r="H20" i="13"/>
  <c r="I20" i="13"/>
  <c r="J23" i="8"/>
  <c r="F24" i="11"/>
  <c r="K24" i="8"/>
  <c r="L24" i="8"/>
  <c r="D25" i="8"/>
  <c r="D35" i="8"/>
  <c r="E32" i="13"/>
  <c r="J20" i="13"/>
  <c r="K23" i="8"/>
  <c r="L23" i="8"/>
  <c r="F25" i="8"/>
  <c r="D37" i="8"/>
  <c r="E25" i="8"/>
  <c r="D36" i="8"/>
  <c r="D40" i="8"/>
  <c r="J22" i="8"/>
  <c r="E24" i="11"/>
  <c r="J24" i="11"/>
  <c r="I18" i="13"/>
  <c r="J25" i="8"/>
  <c r="K22" i="8"/>
  <c r="K25" i="8"/>
  <c r="D21" i="13"/>
  <c r="L22" i="8"/>
  <c r="E22" i="13"/>
  <c r="H17" i="13"/>
  <c r="J17" i="13"/>
  <c r="H18" i="13"/>
  <c r="J18" i="13"/>
</calcChain>
</file>

<file path=xl/sharedStrings.xml><?xml version="1.0" encoding="utf-8"?>
<sst xmlns="http://schemas.openxmlformats.org/spreadsheetml/2006/main" count="284" uniqueCount="151">
  <si>
    <t>Employer</t>
  </si>
  <si>
    <t>Contributions</t>
  </si>
  <si>
    <t>Proportionate</t>
  </si>
  <si>
    <t>Share</t>
  </si>
  <si>
    <t>Net</t>
  </si>
  <si>
    <t>Pension</t>
  </si>
  <si>
    <t>Liability</t>
  </si>
  <si>
    <t>Difference</t>
  </si>
  <si>
    <t>Expected</t>
  </si>
  <si>
    <t>and Actual</t>
  </si>
  <si>
    <t>Experience</t>
  </si>
  <si>
    <t>Net Difference</t>
  </si>
  <si>
    <t>Projected</t>
  </si>
  <si>
    <t>Investment</t>
  </si>
  <si>
    <t>Earnings on</t>
  </si>
  <si>
    <t>Investments</t>
  </si>
  <si>
    <t>Changes</t>
  </si>
  <si>
    <t>of</t>
  </si>
  <si>
    <t>Assumptions</t>
  </si>
  <si>
    <t>Changes in</t>
  </si>
  <si>
    <t>Proportion</t>
  </si>
  <si>
    <t>and Differences</t>
  </si>
  <si>
    <t>Between</t>
  </si>
  <si>
    <t>ER Contributions</t>
  </si>
  <si>
    <t>and Proportionate</t>
  </si>
  <si>
    <t xml:space="preserve">Share of ER </t>
  </si>
  <si>
    <t>Total</t>
  </si>
  <si>
    <t>Deferred</t>
  </si>
  <si>
    <t>Outflows</t>
  </si>
  <si>
    <t>Resources</t>
  </si>
  <si>
    <t>Inflows</t>
  </si>
  <si>
    <t>Expense</t>
  </si>
  <si>
    <t>Total Plan</t>
  </si>
  <si>
    <t>Differences Between Expected and Actual Experience</t>
  </si>
  <si>
    <t>Year</t>
  </si>
  <si>
    <t>Amount</t>
  </si>
  <si>
    <t>Deferred Outflows of Resources - Employer Developed Schedule</t>
  </si>
  <si>
    <t>Deferred Outflows of Resources - Current Year</t>
  </si>
  <si>
    <t>Pension Expense - Employer Developed Schedule</t>
  </si>
  <si>
    <t xml:space="preserve">Proportionate </t>
  </si>
  <si>
    <t xml:space="preserve">Share of </t>
  </si>
  <si>
    <t>Share of</t>
  </si>
  <si>
    <t>Example Cost-Sharing Pension Plan</t>
  </si>
  <si>
    <t>Pension Expense</t>
  </si>
  <si>
    <t>Current Year</t>
  </si>
  <si>
    <t>Deferred Inflows of Resources - Current Year</t>
  </si>
  <si>
    <t>Summary Calculation of Total Employer Pension Expense:</t>
  </si>
  <si>
    <t>Recognized</t>
  </si>
  <si>
    <t>Schedule of Pension Amounts for an Employer</t>
  </si>
  <si>
    <t>Employer:</t>
  </si>
  <si>
    <t>Current Year Proportionate Share:</t>
  </si>
  <si>
    <t xml:space="preserve">Annual </t>
  </si>
  <si>
    <t>Total Deferred Outflows</t>
  </si>
  <si>
    <t>Diff Expected Vs Actual</t>
  </si>
  <si>
    <t>Diff Proj vs Act Inv.</t>
  </si>
  <si>
    <t>Changes in Assumptions</t>
  </si>
  <si>
    <t>Deferred Inflows of Resources - Employer Developed Schedule</t>
  </si>
  <si>
    <t>Average Remaining Service Life:</t>
  </si>
  <si>
    <t>Period</t>
  </si>
  <si>
    <t>Amort.</t>
  </si>
  <si>
    <t>Total Deferred Inflows</t>
  </si>
  <si>
    <t>Current Year Pension Expense Reported at the Plan Level</t>
  </si>
  <si>
    <t xml:space="preserve">Plan </t>
  </si>
  <si>
    <t>Amortized</t>
  </si>
  <si>
    <t>Amortized Amounts:</t>
  </si>
  <si>
    <t>Fiscal Year Ended:</t>
  </si>
  <si>
    <t>Expense From</t>
  </si>
  <si>
    <t>Expense - CY</t>
  </si>
  <si>
    <t>As of June 30, 2015</t>
  </si>
  <si>
    <t>PROPORTIONATE</t>
  </si>
  <si>
    <t>SHARE</t>
  </si>
  <si>
    <t>PROPORTIONATE SHARE PER PERS</t>
  </si>
  <si>
    <t>SUMMARY OF</t>
  </si>
  <si>
    <t xml:space="preserve">ADDITIONAL </t>
  </si>
  <si>
    <t>EXPENSE</t>
  </si>
  <si>
    <t>(Current Year)</t>
  </si>
  <si>
    <t>(Future Years)</t>
  </si>
  <si>
    <t xml:space="preserve">DEFERRED  </t>
  </si>
  <si>
    <t>OUTFLOWS</t>
  </si>
  <si>
    <t>CHECK FIGURE</t>
  </si>
  <si>
    <t>AMOUNT SHOULD</t>
  </si>
  <si>
    <t>EQUAL ZERO</t>
  </si>
  <si>
    <t xml:space="preserve">DEFERRED </t>
  </si>
  <si>
    <t>PROPORTIONATE SHARE PER PERS (Rounded for Calculation Purposes)</t>
  </si>
  <si>
    <t>Average Remaining Service Life</t>
  </si>
  <si>
    <t>PENSION JOURNAL ENTRIES</t>
  </si>
  <si>
    <t>DEBIT</t>
  </si>
  <si>
    <t>CREDIT</t>
  </si>
  <si>
    <t>Net Position</t>
  </si>
  <si>
    <t>Net Pension Liability</t>
  </si>
  <si>
    <t>Deferred outflows - Pensions</t>
  </si>
  <si>
    <t>To record deferred outflows of resources for pensions.</t>
  </si>
  <si>
    <t>Deferred Inflows - Pensions</t>
  </si>
  <si>
    <t>To record deferred inflows of resources for pensions.</t>
  </si>
  <si>
    <t>To record pension expense for the current period.</t>
  </si>
  <si>
    <t>INSTRUCTIONS:</t>
  </si>
  <si>
    <t>Step 1</t>
  </si>
  <si>
    <t>Step 2</t>
  </si>
  <si>
    <t xml:space="preserve">PERS will provide the proportional share rounded out enough so that all employers get a share.  </t>
  </si>
  <si>
    <t>Step 3</t>
  </si>
  <si>
    <t>Example Entity</t>
  </si>
  <si>
    <r>
      <rPr>
        <b/>
        <sz val="12"/>
        <color theme="1"/>
        <rFont val="Calibri"/>
        <family val="2"/>
        <scheme val="minor"/>
      </rPr>
      <t>years</t>
    </r>
    <r>
      <rPr>
        <sz val="12"/>
        <color theme="1"/>
        <rFont val="Calibri"/>
        <family val="2"/>
        <scheme val="minor"/>
      </rPr>
      <t xml:space="preserve"> </t>
    </r>
  </si>
  <si>
    <t>years</t>
  </si>
  <si>
    <r>
      <rPr>
        <b/>
        <sz val="12"/>
        <color rgb="FFFF0000"/>
        <rFont val="Calibri"/>
        <family val="2"/>
        <scheme val="minor"/>
      </rPr>
      <t xml:space="preserve">NOTE: </t>
    </r>
    <r>
      <rPr>
        <sz val="12"/>
        <color theme="1"/>
        <rFont val="Calibri"/>
        <family val="2"/>
        <scheme val="minor"/>
      </rPr>
      <t>See Summary Schedule tab for instructions and highlight explanations.</t>
    </r>
  </si>
  <si>
    <t xml:space="preserve">Cells are formulas and links that allow the spreadsheet to calculate properly.  </t>
  </si>
  <si>
    <t>Step 4</t>
  </si>
  <si>
    <t>Enter the proportionate share provided by PERS (If the percentage is less than one percent, enter starting with a zero, for example 0.01 as opposed to .01.)</t>
  </si>
  <si>
    <t>It is beneficial to round in order to prevent adjustments for changes in proportionate share in future years.  In the orange box, key in the proportionate share rounded to the level that management has determined.  (If the percentage is less than one percent, enter starting with a zero, for example 0.01 as opposed to .01.)</t>
  </si>
  <si>
    <t>SENSITIVITY ANALYSIS</t>
  </si>
  <si>
    <t>1% Decrease (7.00%)</t>
  </si>
  <si>
    <t>Current Discount Rate (8.00%)</t>
  </si>
  <si>
    <t>1% Increase (9.00%)</t>
  </si>
  <si>
    <t>System's Net Pension Liability</t>
  </si>
  <si>
    <t>Entity's  Pension Liability</t>
  </si>
  <si>
    <t xml:space="preserve">District </t>
  </si>
  <si>
    <t xml:space="preserve">Contributions </t>
  </si>
  <si>
    <t>Subsequent to</t>
  </si>
  <si>
    <t>the measurement</t>
  </si>
  <si>
    <t>date</t>
  </si>
  <si>
    <t>Enter the contributions made subsequent to the measurement date.</t>
  </si>
  <si>
    <t>Deferred Outflows/Deferred Inflow Aging:</t>
  </si>
  <si>
    <t>Year ended June 30:</t>
  </si>
  <si>
    <t>Thereafter</t>
  </si>
  <si>
    <t xml:space="preserve">NOTE:  All amounts shown in red bold will be used as part of the pension note disclosure.  </t>
  </si>
  <si>
    <t>The following spreadsheet is strictly an example template to calculate the pension amounts required as part of GASB 68.   At this point management of the entity should edit the calculation and journal entries to ensure the calculation is appropriate for the unique and difference circustances of the entity.</t>
  </si>
  <si>
    <r>
      <rPr>
        <b/>
        <i/>
        <u/>
        <sz val="12"/>
        <color theme="1"/>
        <rFont val="Calibri"/>
        <family val="2"/>
        <scheme val="minor"/>
      </rPr>
      <t>DISCLAIMER:</t>
    </r>
    <r>
      <rPr>
        <i/>
        <sz val="12"/>
        <color theme="1"/>
        <rFont val="Calibri"/>
        <family val="2"/>
        <scheme val="minor"/>
      </rPr>
      <t xml:space="preserve"> This spreadsheet is a tool originally prepared for internal use by the Office of the State Auditor and now provided as a template to assist in the pension calculations relating to GASB 68.  It is applicable only in the year of implementation for entities with a year end of 6/30/15 or prior.  Subsequent years will require additional calculations not addressed in the spreadsheet.  The Office of the State Auditor assumes no responsibility for the content of this spreadsheet or for any errors or omissions related to its use.  Each entity will have unique and different circumstances that may require revisions and/or additions to this template.  The understanding and implementation of GASB 68, accuracy of the calculations, and recording of the applicable journal entries are the responsibility of management of the entity.  </t>
    </r>
  </si>
  <si>
    <t>INFLOWS</t>
  </si>
  <si>
    <t>PRIOR PERIOD ADJUSTMENT</t>
  </si>
  <si>
    <t>To record the beginning balance of the net pension liability and Deferred Outflows.</t>
  </si>
  <si>
    <t>Deferred Outflow</t>
  </si>
  <si>
    <t>To close out the prior period adjustment for deferred outflows to net pension liability.</t>
  </si>
  <si>
    <t>CURRENT YEAR ENTRIES</t>
  </si>
  <si>
    <t>Check Figures:</t>
  </si>
  <si>
    <t>Net Impact of Journal Entries</t>
  </si>
  <si>
    <t>Calculated Balance</t>
  </si>
  <si>
    <t>Deferred Inflow</t>
  </si>
  <si>
    <t>AN ADDITIONAL ENTRY MAY NEED TO BE RECORDED TO PENSION EXPENSE TO ENSURE THAT PENSION EXPENSE PER THE ENTITY'S GENERAL LEDGER AGREES TO CALCULATED PENSION EXPENSE.  THIS ENTRY WILL VARY BY ENTITY DEPENDING ON HOW PENSION EXPENSE WAS RECORDED THROUGHOUT THE YEAR.</t>
  </si>
  <si>
    <t>To record contributions made subsequent to the measurment date.</t>
  </si>
  <si>
    <r>
      <t xml:space="preserve">See </t>
    </r>
    <r>
      <rPr>
        <b/>
        <sz val="12"/>
        <color rgb="FFFF0000"/>
        <rFont val="Calibri"/>
        <family val="2"/>
        <scheme val="minor"/>
      </rPr>
      <t>*</t>
    </r>
    <r>
      <rPr>
        <sz val="12"/>
        <color theme="1"/>
        <rFont val="Calibri"/>
        <family val="2"/>
        <scheme val="minor"/>
      </rPr>
      <t xml:space="preserve"> Below</t>
    </r>
  </si>
  <si>
    <t>ADDITIONAL ENTRIES MAY ALSO BE REQUIRED TO ACCOUNT FOR ROUNDING DIFFERENCES AND TO ENSURE THAT NET PENSION LIABILTY AGREES TO THE CALCUALTED AMOUNT.</t>
  </si>
  <si>
    <t>DEBIT (CREDIT)</t>
  </si>
  <si>
    <t>Enter the contributions made from 7/1/13 through the measurement date of 6/30/14.</t>
  </si>
  <si>
    <t>Data obtained from PERS Reports</t>
  </si>
  <si>
    <t xml:space="preserve">Beginning Net  </t>
  </si>
  <si>
    <t>Pension Liability (2013)</t>
  </si>
  <si>
    <r>
      <rPr>
        <b/>
        <i/>
        <sz val="12"/>
        <color theme="1"/>
        <rFont val="Calibri"/>
        <family val="2"/>
        <scheme val="minor"/>
      </rPr>
      <t>NOTE:</t>
    </r>
    <r>
      <rPr>
        <sz val="12"/>
        <color theme="1"/>
        <rFont val="Calibri"/>
        <family val="2"/>
        <scheme val="minor"/>
      </rPr>
      <t xml:space="preserve"> Final balances after entries are booked for Net Pension Liability, Deferred Outflow - Pensions, Deferred Inflow - Pensions, and Pension Expense should agree to the amounts calculated on the Summary Schedule.</t>
    </r>
  </si>
  <si>
    <r>
      <rPr>
        <b/>
        <sz val="12"/>
        <color rgb="FFFF0000"/>
        <rFont val="Calibri"/>
        <family val="2"/>
        <scheme val="minor"/>
      </rPr>
      <t>*</t>
    </r>
    <r>
      <rPr>
        <sz val="12"/>
        <color theme="1"/>
        <rFont val="Calibri"/>
        <family val="2"/>
        <scheme val="minor"/>
      </rPr>
      <t>The entry should be a debit to deferred outflows - pensions and a credit to cash/payable.  The way that the contributions subsequent to the measurement date were initially recorded during the year will dictate the credit side of the entry.  The initial debit entry will need to be reversed to properly reflect the amount of deferred outflows.  This entry will vary by entity.   (Will be closed out to net pension liability in the subsequent year.)</t>
    </r>
  </si>
  <si>
    <t>Times '13 Proportionate Share</t>
  </si>
  <si>
    <t>Step 5</t>
  </si>
  <si>
    <t>Step 6</t>
  </si>
  <si>
    <t>Enter the 2013 Proportionate share.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</si>
</sst>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164" formatCode="#,##0.000000"/>
    <numFmt numFmtId="165" formatCode="&quot;$&quot;#,##0"/>
    <numFmt numFmtId="166" formatCode="0.0000%"/>
    <numFmt numFmtId="167" formatCode="0.00000000%"/>
    <numFmt numFmtId="168" formatCode="&quot;$&quot;#,##0.00"/>
    <numFmt numFmtId="169" formatCode="0.0000000%"/>
    <numFmt numFmtId="170" formatCode="0.000000000%"/>
  </numFmts>
  <fonts count="13" x14ac:knownFonts="1">
    <font>
      <sz val="11"/>
      <color theme="1"/>
      <name val="Calibri"/>
      <family val="2"/>
      <scheme val="minor"/>
    </font>
    <font>
      <b/>
      <sz val="12"/>
      <color theme="1"/>
      <name val="Calibri"/>
      <family val="2"/>
      <scheme val="minor"/>
    </font>
    <font>
      <b/>
      <sz val="14"/>
      <color theme="1"/>
      <name val="Calibri"/>
      <family val="2"/>
      <scheme val="minor"/>
    </font>
    <font>
      <sz val="12"/>
      <color theme="1"/>
      <name val="Calibri"/>
      <family val="2"/>
      <scheme val="minor"/>
    </font>
    <font>
      <sz val="12"/>
      <name val="Calibri"/>
      <family val="2"/>
      <scheme val="minor"/>
    </font>
    <font>
      <sz val="11"/>
      <color theme="1"/>
      <name val="Calibri"/>
      <family val="2"/>
      <scheme val="minor"/>
    </font>
    <font>
      <b/>
      <sz val="12"/>
      <name val="Calibri"/>
      <family val="2"/>
      <scheme val="minor"/>
    </font>
    <font>
      <i/>
      <sz val="12"/>
      <color theme="1"/>
      <name val="Calibri"/>
      <family val="2"/>
      <scheme val="minor"/>
    </font>
    <font>
      <b/>
      <sz val="12"/>
      <color rgb="FFFF0000"/>
      <name val="Calibri"/>
      <family val="2"/>
      <scheme val="minor"/>
    </font>
    <font>
      <b/>
      <sz val="11"/>
      <color theme="1"/>
      <name val="Calibri"/>
      <family val="2"/>
      <scheme val="minor"/>
    </font>
    <font>
      <b/>
      <sz val="11"/>
      <color rgb="FFFF0000"/>
      <name val="Calibri"/>
      <family val="2"/>
      <scheme val="minor"/>
    </font>
    <font>
      <b/>
      <i/>
      <u/>
      <sz val="12"/>
      <color theme="1"/>
      <name val="Calibri"/>
      <family val="2"/>
      <scheme val="minor"/>
    </font>
    <font>
      <b/>
      <i/>
      <sz val="12"/>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7030A0"/>
        <bgColor indexed="64"/>
      </patternFill>
    </fill>
  </fills>
  <borders count="23">
    <border>
      <left/>
      <right/>
      <top/>
      <bottom/>
      <diagonal/>
    </border>
    <border>
      <left/>
      <right/>
      <top/>
      <bottom style="thin">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s>
  <cellStyleXfs count="3">
    <xf numFmtId="0" fontId="0" fillId="0" borderId="0"/>
    <xf numFmtId="9" fontId="5" fillId="0" borderId="0" applyFont="0" applyFill="0" applyBorder="0" applyAlignment="0" applyProtection="0"/>
    <xf numFmtId="44" fontId="5" fillId="0" borderId="0" applyFont="0" applyFill="0" applyBorder="0" applyAlignment="0" applyProtection="0"/>
  </cellStyleXfs>
  <cellXfs count="149">
    <xf numFmtId="0" fontId="0" fillId="0" borderId="0" xfId="0"/>
    <xf numFmtId="0" fontId="1" fillId="0" borderId="0" xfId="0" applyFont="1"/>
    <xf numFmtId="0" fontId="2" fillId="0" borderId="0" xfId="0" applyFont="1"/>
    <xf numFmtId="0" fontId="3" fillId="0" borderId="0" xfId="0" applyFont="1" applyFill="1" applyAlignment="1">
      <alignment horizontal="left"/>
    </xf>
    <xf numFmtId="0" fontId="4" fillId="0" borderId="0" xfId="0" applyFont="1"/>
    <xf numFmtId="0" fontId="3" fillId="0" borderId="0" xfId="0" applyFont="1" applyAlignment="1">
      <alignment horizontal="center"/>
    </xf>
    <xf numFmtId="0" fontId="1" fillId="0" borderId="0" xfId="0" applyFont="1" applyAlignment="1">
      <alignment horizontal="center"/>
    </xf>
    <xf numFmtId="0" fontId="1" fillId="0" borderId="0" xfId="0" applyFont="1" applyFill="1" applyAlignment="1">
      <alignment horizontal="center"/>
    </xf>
    <xf numFmtId="0" fontId="1" fillId="0" borderId="1" xfId="0" applyFont="1" applyBorder="1" applyAlignment="1">
      <alignment horizontal="center"/>
    </xf>
    <xf numFmtId="0" fontId="1" fillId="0" borderId="1" xfId="0" applyFont="1" applyFill="1" applyBorder="1" applyAlignment="1">
      <alignment horizontal="center"/>
    </xf>
    <xf numFmtId="0" fontId="3" fillId="0" borderId="0" xfId="0" applyFont="1"/>
    <xf numFmtId="0" fontId="3" fillId="0" borderId="0" xfId="0" applyFont="1" applyFill="1"/>
    <xf numFmtId="0" fontId="3" fillId="0" borderId="0" xfId="0" applyFont="1" applyAlignment="1">
      <alignment horizontal="right"/>
    </xf>
    <xf numFmtId="0" fontId="1" fillId="0" borderId="0" xfId="0" applyFont="1" applyBorder="1" applyAlignment="1">
      <alignment horizontal="center"/>
    </xf>
    <xf numFmtId="0" fontId="1" fillId="0" borderId="1" xfId="0" applyFont="1" applyBorder="1"/>
    <xf numFmtId="3" fontId="3" fillId="0" borderId="0" xfId="0" applyNumberFormat="1" applyFont="1"/>
    <xf numFmtId="0" fontId="3" fillId="0" borderId="0" xfId="0" applyFont="1" applyFill="1" applyBorder="1"/>
    <xf numFmtId="164" fontId="3" fillId="0" borderId="0" xfId="0" applyNumberFormat="1" applyFont="1" applyFill="1"/>
    <xf numFmtId="3" fontId="3" fillId="0" borderId="0" xfId="0" applyNumberFormat="1" applyFont="1" applyBorder="1"/>
    <xf numFmtId="165" fontId="3" fillId="0" borderId="0" xfId="0" applyNumberFormat="1" applyFont="1" applyFill="1" applyBorder="1"/>
    <xf numFmtId="165" fontId="3" fillId="0" borderId="0" xfId="0" applyNumberFormat="1" applyFont="1" applyBorder="1"/>
    <xf numFmtId="3" fontId="1" fillId="0" borderId="1" xfId="0" applyNumberFormat="1" applyFont="1" applyBorder="1" applyAlignment="1">
      <alignment horizontal="center"/>
    </xf>
    <xf numFmtId="3" fontId="3" fillId="3" borderId="0" xfId="0" applyNumberFormat="1" applyFont="1" applyFill="1"/>
    <xf numFmtId="0" fontId="1" fillId="0" borderId="0" xfId="0" applyFont="1" applyFill="1" applyBorder="1" applyAlignment="1">
      <alignment horizontal="center"/>
    </xf>
    <xf numFmtId="3" fontId="3" fillId="3" borderId="0" xfId="0" applyNumberFormat="1" applyFont="1" applyFill="1" applyBorder="1"/>
    <xf numFmtId="165" fontId="3" fillId="3" borderId="0" xfId="0" applyNumberFormat="1" applyFont="1" applyFill="1" applyBorder="1"/>
    <xf numFmtId="166" fontId="3" fillId="3" borderId="0" xfId="0" applyNumberFormat="1" applyFont="1" applyFill="1"/>
    <xf numFmtId="4" fontId="3" fillId="3" borderId="0" xfId="0" applyNumberFormat="1" applyFont="1" applyFill="1"/>
    <xf numFmtId="4" fontId="4" fillId="3" borderId="0" xfId="0" applyNumberFormat="1" applyFont="1" applyFill="1"/>
    <xf numFmtId="9" fontId="3" fillId="3" borderId="0" xfId="0" applyNumberFormat="1" applyFont="1" applyFill="1"/>
    <xf numFmtId="167" fontId="3" fillId="2" borderId="3" xfId="1" applyNumberFormat="1" applyFont="1" applyFill="1" applyBorder="1" applyAlignment="1"/>
    <xf numFmtId="167" fontId="3" fillId="0" borderId="0" xfId="1" applyNumberFormat="1" applyFont="1" applyFill="1" applyBorder="1" applyAlignment="1"/>
    <xf numFmtId="0" fontId="1" fillId="0" borderId="1" xfId="0" applyFont="1" applyBorder="1" applyAlignment="1">
      <alignment horizontal="left"/>
    </xf>
    <xf numFmtId="0" fontId="3" fillId="0" borderId="0" xfId="0" applyFont="1" applyBorder="1" applyAlignment="1">
      <alignment horizontal="right"/>
    </xf>
    <xf numFmtId="0" fontId="1" fillId="0" borderId="0" xfId="0" applyFont="1" applyBorder="1" applyAlignment="1">
      <alignment horizontal="right"/>
    </xf>
    <xf numFmtId="0" fontId="3" fillId="0" borderId="0" xfId="0" applyFont="1" applyBorder="1" applyAlignment="1">
      <alignment horizontal="left"/>
    </xf>
    <xf numFmtId="168" fontId="3" fillId="0" borderId="0" xfId="0" applyNumberFormat="1" applyFont="1" applyAlignment="1">
      <alignment horizontal="right"/>
    </xf>
    <xf numFmtId="168" fontId="3" fillId="0" borderId="0" xfId="0" applyNumberFormat="1" applyFont="1"/>
    <xf numFmtId="0" fontId="3" fillId="4" borderId="8" xfId="0" applyFont="1" applyFill="1" applyBorder="1" applyAlignment="1">
      <alignment vertical="top"/>
    </xf>
    <xf numFmtId="0" fontId="3" fillId="4" borderId="9" xfId="0" applyFont="1" applyFill="1" applyBorder="1" applyAlignment="1">
      <alignment vertical="top"/>
    </xf>
    <xf numFmtId="0" fontId="3" fillId="4" borderId="4" xfId="0" applyFont="1" applyFill="1" applyBorder="1" applyAlignment="1">
      <alignment horizontal="left" vertical="top"/>
    </xf>
    <xf numFmtId="0" fontId="3" fillId="3" borderId="4" xfId="0" applyFont="1" applyFill="1" applyBorder="1"/>
    <xf numFmtId="0" fontId="3" fillId="0" borderId="5" xfId="0" applyFont="1" applyBorder="1"/>
    <xf numFmtId="0" fontId="3" fillId="0" borderId="6" xfId="0" applyFont="1" applyBorder="1"/>
    <xf numFmtId="0" fontId="3" fillId="0" borderId="7" xfId="0" applyFont="1" applyBorder="1"/>
    <xf numFmtId="14" fontId="1" fillId="0" borderId="0" xfId="0" applyNumberFormat="1" applyFont="1"/>
    <xf numFmtId="166" fontId="6" fillId="3" borderId="0" xfId="0" applyNumberFormat="1" applyFont="1" applyFill="1" applyAlignment="1">
      <alignment horizontal="center"/>
    </xf>
    <xf numFmtId="2" fontId="1" fillId="3" borderId="0" xfId="0" applyNumberFormat="1" applyFont="1" applyFill="1" applyAlignment="1">
      <alignment horizontal="right"/>
    </xf>
    <xf numFmtId="166" fontId="1" fillId="3" borderId="0" xfId="0" applyNumberFormat="1" applyFont="1" applyFill="1" applyAlignment="1">
      <alignment horizontal="center"/>
    </xf>
    <xf numFmtId="0" fontId="3" fillId="0" borderId="0" xfId="0" applyFont="1" applyFill="1" applyAlignment="1"/>
    <xf numFmtId="0" fontId="1" fillId="0" borderId="0" xfId="0" applyFont="1" applyFill="1" applyAlignment="1">
      <alignment horizontal="right"/>
    </xf>
    <xf numFmtId="0" fontId="3" fillId="0" borderId="0" xfId="0" applyFont="1" applyAlignment="1">
      <alignment horizontal="left"/>
    </xf>
    <xf numFmtId="44" fontId="3" fillId="0" borderId="0" xfId="2" applyFont="1"/>
    <xf numFmtId="44" fontId="3" fillId="0" borderId="0" xfId="2" applyFont="1" applyFill="1"/>
    <xf numFmtId="0" fontId="1" fillId="3" borderId="0" xfId="0" applyFont="1" applyFill="1"/>
    <xf numFmtId="0" fontId="1" fillId="0" borderId="0" xfId="0" applyFont="1" applyFill="1" applyAlignment="1">
      <alignment horizontal="left"/>
    </xf>
    <xf numFmtId="0" fontId="7" fillId="0" borderId="0" xfId="0" applyFont="1"/>
    <xf numFmtId="0" fontId="3" fillId="5" borderId="11" xfId="0" applyFont="1" applyFill="1" applyBorder="1"/>
    <xf numFmtId="41" fontId="3" fillId="0" borderId="0" xfId="0" applyNumberFormat="1" applyFont="1" applyFill="1" applyAlignment="1">
      <alignment horizontal="right"/>
    </xf>
    <xf numFmtId="41" fontId="3" fillId="0" borderId="0" xfId="0" applyNumberFormat="1" applyFont="1" applyFill="1"/>
    <xf numFmtId="41" fontId="3" fillId="0" borderId="0" xfId="0" applyNumberFormat="1" applyFont="1"/>
    <xf numFmtId="41" fontId="3" fillId="3" borderId="0" xfId="0" applyNumberFormat="1" applyFont="1" applyFill="1" applyAlignment="1">
      <alignment horizontal="right"/>
    </xf>
    <xf numFmtId="41" fontId="3" fillId="0" borderId="0" xfId="0" applyNumberFormat="1" applyFont="1" applyAlignment="1">
      <alignment horizontal="right"/>
    </xf>
    <xf numFmtId="41" fontId="3" fillId="3" borderId="0" xfId="0" applyNumberFormat="1" applyFont="1" applyFill="1" applyAlignment="1">
      <alignment horizontal="center"/>
    </xf>
    <xf numFmtId="41" fontId="3" fillId="3" borderId="0" xfId="0" applyNumberFormat="1" applyFont="1" applyFill="1"/>
    <xf numFmtId="41" fontId="4" fillId="3" borderId="0" xfId="0" applyNumberFormat="1" applyFont="1" applyFill="1"/>
    <xf numFmtId="41" fontId="3" fillId="3" borderId="0" xfId="0" applyNumberFormat="1" applyFont="1" applyFill="1" applyBorder="1"/>
    <xf numFmtId="41" fontId="3" fillId="0" borderId="1" xfId="0" applyNumberFormat="1" applyFont="1" applyBorder="1"/>
    <xf numFmtId="41" fontId="3" fillId="3" borderId="1" xfId="0" applyNumberFormat="1" applyFont="1" applyFill="1" applyBorder="1"/>
    <xf numFmtId="41" fontId="4" fillId="3" borderId="1" xfId="0" applyNumberFormat="1" applyFont="1" applyFill="1" applyBorder="1"/>
    <xf numFmtId="41" fontId="3" fillId="3" borderId="2" xfId="0" applyNumberFormat="1" applyFont="1" applyFill="1" applyBorder="1"/>
    <xf numFmtId="41" fontId="3" fillId="0" borderId="0" xfId="0" applyNumberFormat="1" applyFont="1" applyBorder="1"/>
    <xf numFmtId="41" fontId="3" fillId="3" borderId="13" xfId="0" applyNumberFormat="1" applyFont="1" applyFill="1" applyBorder="1"/>
    <xf numFmtId="0" fontId="3" fillId="6" borderId="4" xfId="0" applyFont="1" applyFill="1" applyBorder="1"/>
    <xf numFmtId="2" fontId="3" fillId="6" borderId="3" xfId="1" applyNumberFormat="1" applyFont="1" applyFill="1" applyBorder="1" applyAlignment="1"/>
    <xf numFmtId="41" fontId="3" fillId="6" borderId="0" xfId="0" applyNumberFormat="1" applyFont="1" applyFill="1" applyAlignment="1">
      <alignment horizontal="right"/>
    </xf>
    <xf numFmtId="41" fontId="3" fillId="6" borderId="0" xfId="0" applyNumberFormat="1" applyFont="1" applyFill="1"/>
    <xf numFmtId="41" fontId="3" fillId="6" borderId="0" xfId="0" applyNumberFormat="1" applyFont="1" applyFill="1" applyBorder="1" applyAlignment="1">
      <alignment horizontal="right"/>
    </xf>
    <xf numFmtId="41" fontId="3" fillId="6" borderId="0" xfId="0" applyNumberFormat="1" applyFont="1" applyFill="1" applyBorder="1" applyAlignment="1">
      <alignment horizontal="center"/>
    </xf>
    <xf numFmtId="0" fontId="3" fillId="2" borderId="4" xfId="0" applyFont="1" applyFill="1" applyBorder="1" applyAlignment="1">
      <alignment vertical="top"/>
    </xf>
    <xf numFmtId="0" fontId="3" fillId="5" borderId="12" xfId="0" applyFont="1" applyFill="1" applyBorder="1"/>
    <xf numFmtId="0" fontId="9" fillId="0" borderId="0" xfId="0" applyFont="1" applyAlignment="1">
      <alignment horizontal="center" wrapText="1"/>
    </xf>
    <xf numFmtId="0" fontId="9" fillId="0" borderId="4" xfId="0" applyFont="1" applyBorder="1" applyAlignment="1">
      <alignment horizontal="center" wrapText="1"/>
    </xf>
    <xf numFmtId="0" fontId="9" fillId="0" borderId="11" xfId="0" applyFont="1" applyBorder="1" applyAlignment="1">
      <alignment horizontal="center" wrapText="1"/>
    </xf>
    <xf numFmtId="0" fontId="0" fillId="0" borderId="4" xfId="0" applyBorder="1"/>
    <xf numFmtId="41" fontId="8" fillId="3" borderId="0" xfId="0" applyNumberFormat="1" applyFont="1" applyFill="1" applyAlignment="1">
      <alignment horizontal="right"/>
    </xf>
    <xf numFmtId="41" fontId="8" fillId="3" borderId="0" xfId="0" applyNumberFormat="1" applyFont="1" applyFill="1"/>
    <xf numFmtId="0" fontId="8" fillId="3" borderId="1" xfId="0" applyFont="1" applyFill="1" applyBorder="1"/>
    <xf numFmtId="37" fontId="4" fillId="3" borderId="0" xfId="0" applyNumberFormat="1" applyFont="1" applyFill="1" applyBorder="1"/>
    <xf numFmtId="0" fontId="8" fillId="0" borderId="0" xfId="0" applyFont="1"/>
    <xf numFmtId="41" fontId="8" fillId="7" borderId="0" xfId="0" applyNumberFormat="1" applyFont="1" applyFill="1" applyAlignment="1">
      <alignment horizontal="center"/>
    </xf>
    <xf numFmtId="0" fontId="3" fillId="7" borderId="11" xfId="0" applyFont="1" applyFill="1" applyBorder="1"/>
    <xf numFmtId="0" fontId="7" fillId="0" borderId="0" xfId="0" applyFont="1" applyBorder="1" applyAlignment="1">
      <alignment horizontal="left" vertical="center" wrapText="1"/>
    </xf>
    <xf numFmtId="0" fontId="11" fillId="0" borderId="0" xfId="0" applyFont="1"/>
    <xf numFmtId="41" fontId="3" fillId="0" borderId="0" xfId="2" applyNumberFormat="1" applyFont="1"/>
    <xf numFmtId="41" fontId="3" fillId="3" borderId="0" xfId="2" applyNumberFormat="1" applyFont="1" applyFill="1"/>
    <xf numFmtId="0" fontId="3" fillId="0" borderId="14" xfId="0" applyFont="1" applyBorder="1"/>
    <xf numFmtId="0" fontId="3" fillId="0" borderId="16" xfId="0" applyFont="1" applyBorder="1"/>
    <xf numFmtId="0" fontId="3" fillId="0" borderId="17" xfId="0" applyFont="1" applyBorder="1"/>
    <xf numFmtId="0" fontId="3" fillId="0" borderId="19" xfId="0" applyFont="1" applyBorder="1" applyAlignment="1">
      <alignment horizontal="left" indent="1"/>
    </xf>
    <xf numFmtId="0" fontId="3" fillId="0" borderId="21" xfId="0" applyFont="1" applyBorder="1"/>
    <xf numFmtId="0" fontId="3" fillId="0" borderId="15" xfId="0" applyFont="1" applyBorder="1"/>
    <xf numFmtId="0" fontId="3" fillId="0" borderId="0" xfId="0" applyFont="1" applyBorder="1"/>
    <xf numFmtId="0" fontId="3" fillId="0" borderId="18" xfId="0" applyFont="1" applyBorder="1"/>
    <xf numFmtId="0" fontId="3" fillId="0" borderId="17" xfId="0" applyFont="1" applyBorder="1" applyAlignment="1">
      <alignment horizontal="right"/>
    </xf>
    <xf numFmtId="41" fontId="3" fillId="0" borderId="18" xfId="0" applyNumberFormat="1" applyFont="1" applyBorder="1"/>
    <xf numFmtId="0" fontId="3" fillId="0" borderId="19" xfId="0" applyFont="1" applyBorder="1" applyAlignment="1">
      <alignment horizontal="right"/>
    </xf>
    <xf numFmtId="0" fontId="3" fillId="0" borderId="20" xfId="0" applyFont="1" applyBorder="1"/>
    <xf numFmtId="0" fontId="1" fillId="0" borderId="22" xfId="0" applyFont="1" applyBorder="1" applyAlignment="1">
      <alignment horizontal="center"/>
    </xf>
    <xf numFmtId="0" fontId="3" fillId="0" borderId="15" xfId="0" applyFont="1" applyBorder="1" applyAlignment="1">
      <alignment horizontal="center"/>
    </xf>
    <xf numFmtId="0" fontId="1" fillId="0" borderId="14" xfId="0" applyFont="1" applyBorder="1"/>
    <xf numFmtId="0" fontId="3" fillId="8" borderId="11" xfId="0" applyFont="1" applyFill="1" applyBorder="1"/>
    <xf numFmtId="41" fontId="3" fillId="8" borderId="0" xfId="2" applyNumberFormat="1" applyFont="1" applyFill="1"/>
    <xf numFmtId="42" fontId="10" fillId="3" borderId="4" xfId="2" applyNumberFormat="1" applyFont="1" applyFill="1" applyBorder="1"/>
    <xf numFmtId="42" fontId="0" fillId="6" borderId="4" xfId="2" applyNumberFormat="1" applyFont="1" applyFill="1" applyBorder="1"/>
    <xf numFmtId="42" fontId="3" fillId="6" borderId="18" xfId="2" applyNumberFormat="1" applyFont="1" applyFill="1" applyBorder="1"/>
    <xf numFmtId="42" fontId="3" fillId="3" borderId="18" xfId="0" applyNumberFormat="1" applyFont="1" applyFill="1" applyBorder="1"/>
    <xf numFmtId="41" fontId="3" fillId="0" borderId="0" xfId="2" applyNumberFormat="1" applyFont="1" applyFill="1"/>
    <xf numFmtId="0" fontId="1" fillId="0" borderId="1" xfId="0" applyFont="1" applyBorder="1" applyAlignment="1">
      <alignment horizontal="center" wrapText="1"/>
    </xf>
    <xf numFmtId="0" fontId="3" fillId="9" borderId="11" xfId="0" applyFont="1" applyFill="1" applyBorder="1"/>
    <xf numFmtId="0" fontId="3" fillId="9" borderId="22" xfId="0" applyFont="1" applyFill="1" applyBorder="1"/>
    <xf numFmtId="169" fontId="3" fillId="3" borderId="0" xfId="1" applyNumberFormat="1" applyFont="1" applyFill="1"/>
    <xf numFmtId="170" fontId="8" fillId="5" borderId="3" xfId="1" applyNumberFormat="1" applyFont="1" applyFill="1" applyBorder="1" applyAlignment="1"/>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0"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0" fontId="7" fillId="0" borderId="21" xfId="0" applyFont="1" applyBorder="1" applyAlignment="1">
      <alignment horizontal="left" vertical="center" wrapText="1"/>
    </xf>
    <xf numFmtId="0" fontId="1" fillId="0" borderId="1" xfId="0" applyFont="1" applyBorder="1" applyAlignment="1">
      <alignment horizontal="center"/>
    </xf>
    <xf numFmtId="0" fontId="3" fillId="0" borderId="1" xfId="0" applyFont="1" applyBorder="1" applyAlignment="1">
      <alignment horizontal="center"/>
    </xf>
    <xf numFmtId="0" fontId="3" fillId="4" borderId="1" xfId="0" applyFont="1" applyFill="1" applyBorder="1" applyAlignment="1">
      <alignment vertical="top" wrapText="1"/>
    </xf>
    <xf numFmtId="0" fontId="3" fillId="4" borderId="10" xfId="0" applyFont="1" applyFill="1" applyBorder="1" applyAlignment="1">
      <alignmen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0" borderId="0" xfId="0" applyFont="1" applyAlignment="1">
      <alignment horizontal="left"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cellXfs>
  <cellStyles count="3">
    <cellStyle name="Currency" xfId="2" builtinId="4"/>
    <cellStyle name="Normal" xfId="0" builtinId="0"/>
    <cellStyle name="Percent" xfId="1" builtinId="5"/>
  </cellStyles>
  <dxfs count="0"/>
  <tableStyles count="0" defaultTableStyle="TableStyleMedium2" defaultPivotStyle="PivotStyleLight16"/>
  <colors>
    <mruColors>
      <color rgb="FFB46FD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tabSelected="1" zoomScale="75" zoomScaleNormal="75" workbookViewId="0">
      <selection activeCell="J28" sqref="J28"/>
    </sheetView>
  </sheetViews>
  <sheetFormatPr defaultRowHeight="15.75" x14ac:dyDescent="0.25"/>
  <cols>
    <col min="1" max="1" width="18" style="10" customWidth="1"/>
    <col min="2" max="2" width="19.28515625" style="10" bestFit="1" customWidth="1"/>
    <col min="3" max="3" width="20.7109375" style="10" customWidth="1"/>
    <col min="4" max="4" width="3.5703125" style="10" customWidth="1"/>
    <col min="5" max="5" width="14.28515625" style="10" customWidth="1"/>
    <col min="6" max="6" width="13.5703125" style="10" customWidth="1"/>
    <col min="7" max="7" width="13.140625" style="10" customWidth="1"/>
    <col min="8" max="9" width="19.42578125" style="10" customWidth="1"/>
    <col min="10" max="10" width="14" style="10" bestFit="1" customWidth="1"/>
    <col min="11" max="11" width="3.28515625" style="10" customWidth="1"/>
    <col min="12" max="12" width="11.5703125" style="10" customWidth="1"/>
    <col min="13" max="13" width="15.7109375" style="10" bestFit="1" customWidth="1"/>
    <col min="14" max="14" width="12.5703125" style="10" bestFit="1" customWidth="1"/>
    <col min="15" max="15" width="18.7109375" style="10" customWidth="1"/>
    <col min="16" max="16" width="15.7109375" style="10" bestFit="1" customWidth="1"/>
    <col min="17" max="17" width="3.140625" style="10" customWidth="1"/>
    <col min="18" max="18" width="16.5703125" style="10" customWidth="1"/>
    <col min="19" max="16384" width="9.140625" style="10"/>
  </cols>
  <sheetData>
    <row r="1" spans="1:19" ht="18.75" x14ac:dyDescent="0.3">
      <c r="A1" s="2" t="s">
        <v>42</v>
      </c>
      <c r="B1" s="1"/>
      <c r="E1" s="123" t="s">
        <v>125</v>
      </c>
      <c r="F1" s="124"/>
      <c r="G1" s="124"/>
      <c r="H1" s="124"/>
      <c r="I1" s="124"/>
      <c r="J1" s="124"/>
      <c r="K1" s="124"/>
      <c r="L1" s="124"/>
      <c r="M1" s="124"/>
      <c r="N1" s="124"/>
      <c r="O1" s="124"/>
      <c r="P1" s="125"/>
    </row>
    <row r="2" spans="1:19" ht="18.75" x14ac:dyDescent="0.3">
      <c r="A2" s="2" t="s">
        <v>48</v>
      </c>
      <c r="B2" s="1"/>
      <c r="E2" s="126"/>
      <c r="F2" s="127"/>
      <c r="G2" s="127"/>
      <c r="H2" s="127"/>
      <c r="I2" s="127"/>
      <c r="J2" s="127"/>
      <c r="K2" s="127"/>
      <c r="L2" s="127"/>
      <c r="M2" s="127"/>
      <c r="N2" s="127"/>
      <c r="O2" s="127"/>
      <c r="P2" s="128"/>
    </row>
    <row r="3" spans="1:19" ht="18.75" x14ac:dyDescent="0.3">
      <c r="A3" s="2" t="s">
        <v>68</v>
      </c>
      <c r="B3" s="1"/>
      <c r="E3" s="126"/>
      <c r="F3" s="127"/>
      <c r="G3" s="127"/>
      <c r="H3" s="127"/>
      <c r="I3" s="127"/>
      <c r="J3" s="127"/>
      <c r="K3" s="127"/>
      <c r="L3" s="127"/>
      <c r="M3" s="127"/>
      <c r="N3" s="127"/>
      <c r="O3" s="127"/>
      <c r="P3" s="128"/>
    </row>
    <row r="4" spans="1:19" ht="19.5" thickBot="1" x14ac:dyDescent="0.35">
      <c r="A4" s="2"/>
      <c r="B4" s="1"/>
      <c r="E4" s="129"/>
      <c r="F4" s="130"/>
      <c r="G4" s="130"/>
      <c r="H4" s="130"/>
      <c r="I4" s="130"/>
      <c r="J4" s="130"/>
      <c r="K4" s="130"/>
      <c r="L4" s="130"/>
      <c r="M4" s="130"/>
      <c r="N4" s="130"/>
      <c r="O4" s="130"/>
      <c r="P4" s="131"/>
    </row>
    <row r="5" spans="1:19" ht="19.5" thickBot="1" x14ac:dyDescent="0.35">
      <c r="A5" s="2"/>
      <c r="B5" s="1"/>
    </row>
    <row r="6" spans="1:19" ht="16.5" thickBot="1" x14ac:dyDescent="0.3">
      <c r="B6" s="1"/>
      <c r="C6" s="30"/>
      <c r="D6" s="31"/>
      <c r="E6" s="1" t="s">
        <v>71</v>
      </c>
      <c r="R6" s="13"/>
    </row>
    <row r="7" spans="1:19" ht="16.5" thickBot="1" x14ac:dyDescent="0.3">
      <c r="A7" s="1"/>
      <c r="B7" s="1"/>
      <c r="C7" s="122"/>
      <c r="D7" s="31"/>
      <c r="E7" s="1" t="s">
        <v>83</v>
      </c>
      <c r="R7" s="13"/>
    </row>
    <row r="8" spans="1:19" ht="16.5" thickBot="1" x14ac:dyDescent="0.3">
      <c r="A8" s="1"/>
      <c r="B8" s="1"/>
      <c r="C8" s="74">
        <v>3.78</v>
      </c>
      <c r="D8" s="31"/>
      <c r="E8" s="1" t="s">
        <v>84</v>
      </c>
      <c r="R8" s="13"/>
    </row>
    <row r="9" spans="1:19" x14ac:dyDescent="0.25">
      <c r="A9" s="1"/>
      <c r="B9" s="1"/>
      <c r="C9" s="31"/>
      <c r="D9" s="31"/>
      <c r="E9" s="1"/>
      <c r="R9" s="13"/>
    </row>
    <row r="10" spans="1:19" x14ac:dyDescent="0.25">
      <c r="A10" s="1"/>
      <c r="B10" s="1"/>
      <c r="R10" s="13" t="s">
        <v>5</v>
      </c>
    </row>
    <row r="11" spans="1:19" x14ac:dyDescent="0.25">
      <c r="E11" s="132" t="s">
        <v>37</v>
      </c>
      <c r="F11" s="132"/>
      <c r="G11" s="132"/>
      <c r="H11" s="132"/>
      <c r="I11" s="132"/>
      <c r="J11" s="132"/>
      <c r="L11" s="132" t="s">
        <v>45</v>
      </c>
      <c r="M11" s="133"/>
      <c r="N11" s="133"/>
      <c r="O11" s="133"/>
      <c r="P11" s="133"/>
      <c r="R11" s="32" t="s">
        <v>67</v>
      </c>
      <c r="S11" s="33"/>
    </row>
    <row r="12" spans="1:19" ht="9.75" customHeight="1" x14ac:dyDescent="0.25">
      <c r="E12" s="13"/>
      <c r="F12" s="13"/>
      <c r="G12" s="13"/>
      <c r="H12" s="13"/>
      <c r="I12" s="13"/>
      <c r="J12" s="13"/>
      <c r="L12" s="13"/>
      <c r="M12" s="13"/>
      <c r="N12" s="13"/>
      <c r="O12" s="13"/>
      <c r="P12" s="13"/>
      <c r="R12" s="34"/>
      <c r="S12" s="35"/>
    </row>
    <row r="13" spans="1:19" x14ac:dyDescent="0.25">
      <c r="A13" s="6"/>
      <c r="B13" s="6"/>
      <c r="C13" s="6"/>
      <c r="D13" s="6"/>
      <c r="E13" s="6"/>
      <c r="F13" s="6"/>
      <c r="G13" s="6"/>
      <c r="H13" s="7" t="s">
        <v>19</v>
      </c>
      <c r="I13" s="7"/>
      <c r="J13" s="6"/>
      <c r="K13" s="6"/>
      <c r="L13" s="6"/>
      <c r="M13" s="6"/>
      <c r="N13" s="6"/>
      <c r="O13" s="6" t="s">
        <v>19</v>
      </c>
      <c r="P13" s="6"/>
      <c r="Q13" s="6"/>
      <c r="R13" s="6"/>
    </row>
    <row r="14" spans="1:19" x14ac:dyDescent="0.25">
      <c r="A14" s="6"/>
      <c r="B14" s="6"/>
      <c r="C14" s="6"/>
      <c r="D14" s="6"/>
      <c r="E14" s="7"/>
      <c r="F14" s="7" t="s">
        <v>11</v>
      </c>
      <c r="G14" s="7"/>
      <c r="H14" s="7" t="s">
        <v>20</v>
      </c>
      <c r="I14" s="7"/>
      <c r="J14" s="6"/>
      <c r="K14" s="6"/>
      <c r="L14" s="7"/>
      <c r="M14" s="7" t="s">
        <v>11</v>
      </c>
      <c r="N14" s="7"/>
      <c r="O14" s="6" t="s">
        <v>20</v>
      </c>
      <c r="P14" s="6"/>
      <c r="Q14" s="6"/>
      <c r="R14" s="6"/>
    </row>
    <row r="15" spans="1:19" x14ac:dyDescent="0.25">
      <c r="A15" s="6"/>
      <c r="B15" s="6"/>
      <c r="C15" s="6"/>
      <c r="D15" s="6"/>
      <c r="E15" s="7"/>
      <c r="F15" s="7" t="s">
        <v>22</v>
      </c>
      <c r="G15" s="7"/>
      <c r="H15" s="7" t="s">
        <v>21</v>
      </c>
      <c r="I15" s="7"/>
      <c r="J15" s="6"/>
      <c r="K15" s="6"/>
      <c r="L15" s="7"/>
      <c r="M15" s="7" t="s">
        <v>22</v>
      </c>
      <c r="N15" s="7"/>
      <c r="O15" s="6" t="s">
        <v>21</v>
      </c>
      <c r="P15" s="6"/>
      <c r="Q15" s="6"/>
      <c r="R15" s="6"/>
    </row>
    <row r="16" spans="1:19" x14ac:dyDescent="0.25">
      <c r="A16" s="6"/>
      <c r="C16" s="6"/>
      <c r="D16" s="6"/>
      <c r="E16" s="7" t="s">
        <v>7</v>
      </c>
      <c r="F16" s="7" t="s">
        <v>12</v>
      </c>
      <c r="G16" s="7"/>
      <c r="H16" s="7" t="s">
        <v>22</v>
      </c>
      <c r="I16" s="7" t="s">
        <v>114</v>
      </c>
      <c r="J16" s="6" t="s">
        <v>26</v>
      </c>
      <c r="K16" s="6"/>
      <c r="L16" s="7" t="s">
        <v>7</v>
      </c>
      <c r="M16" s="7" t="s">
        <v>12</v>
      </c>
      <c r="N16" s="7"/>
      <c r="O16" s="6" t="s">
        <v>22</v>
      </c>
      <c r="P16" s="6" t="s">
        <v>26</v>
      </c>
      <c r="Q16" s="6"/>
      <c r="R16" s="6"/>
    </row>
    <row r="17" spans="1:18" x14ac:dyDescent="0.25">
      <c r="A17" s="6"/>
      <c r="C17" s="6"/>
      <c r="D17" s="6"/>
      <c r="E17" s="7" t="s">
        <v>22</v>
      </c>
      <c r="F17" s="7" t="s">
        <v>9</v>
      </c>
      <c r="G17" s="7"/>
      <c r="H17" s="7" t="s">
        <v>23</v>
      </c>
      <c r="I17" s="7" t="s">
        <v>115</v>
      </c>
      <c r="J17" s="6" t="s">
        <v>27</v>
      </c>
      <c r="K17" s="6"/>
      <c r="L17" s="7" t="s">
        <v>22</v>
      </c>
      <c r="M17" s="7" t="s">
        <v>9</v>
      </c>
      <c r="N17" s="7"/>
      <c r="O17" s="6" t="s">
        <v>23</v>
      </c>
      <c r="P17" s="6" t="s">
        <v>27</v>
      </c>
      <c r="Q17" s="6"/>
      <c r="R17" s="6"/>
    </row>
    <row r="18" spans="1:18" x14ac:dyDescent="0.25">
      <c r="A18" s="6"/>
      <c r="B18" s="6"/>
      <c r="C18" s="7" t="s">
        <v>4</v>
      </c>
      <c r="D18" s="7"/>
      <c r="E18" s="7" t="s">
        <v>8</v>
      </c>
      <c r="F18" s="7" t="s">
        <v>13</v>
      </c>
      <c r="G18" s="7" t="s">
        <v>16</v>
      </c>
      <c r="H18" s="7" t="s">
        <v>24</v>
      </c>
      <c r="I18" s="7" t="s">
        <v>116</v>
      </c>
      <c r="J18" s="6" t="s">
        <v>28</v>
      </c>
      <c r="K18" s="6"/>
      <c r="L18" s="7" t="s">
        <v>8</v>
      </c>
      <c r="M18" s="7" t="s">
        <v>13</v>
      </c>
      <c r="N18" s="7" t="s">
        <v>16</v>
      </c>
      <c r="O18" s="6" t="s">
        <v>24</v>
      </c>
      <c r="P18" s="6" t="s">
        <v>30</v>
      </c>
      <c r="Q18" s="6"/>
      <c r="R18" s="7"/>
    </row>
    <row r="19" spans="1:18" x14ac:dyDescent="0.25">
      <c r="A19" s="6"/>
      <c r="B19" s="6" t="s">
        <v>69</v>
      </c>
      <c r="C19" s="7" t="s">
        <v>5</v>
      </c>
      <c r="D19" s="7"/>
      <c r="E19" s="7" t="s">
        <v>9</v>
      </c>
      <c r="F19" s="7" t="s">
        <v>14</v>
      </c>
      <c r="G19" s="7" t="s">
        <v>17</v>
      </c>
      <c r="H19" s="7" t="s">
        <v>25</v>
      </c>
      <c r="I19" s="7" t="s">
        <v>117</v>
      </c>
      <c r="J19" s="6" t="s">
        <v>17</v>
      </c>
      <c r="K19" s="6"/>
      <c r="L19" s="7" t="s">
        <v>9</v>
      </c>
      <c r="M19" s="7" t="s">
        <v>14</v>
      </c>
      <c r="N19" s="7" t="s">
        <v>17</v>
      </c>
      <c r="O19" s="6" t="s">
        <v>25</v>
      </c>
      <c r="P19" s="6" t="s">
        <v>17</v>
      </c>
      <c r="Q19" s="6"/>
      <c r="R19" s="7" t="s">
        <v>5</v>
      </c>
    </row>
    <row r="20" spans="1:18" x14ac:dyDescent="0.25">
      <c r="A20" s="8" t="s">
        <v>0</v>
      </c>
      <c r="B20" s="8" t="s">
        <v>70</v>
      </c>
      <c r="C20" s="9" t="s">
        <v>6</v>
      </c>
      <c r="D20" s="9"/>
      <c r="E20" s="9" t="s">
        <v>10</v>
      </c>
      <c r="F20" s="9" t="s">
        <v>15</v>
      </c>
      <c r="G20" s="9" t="s">
        <v>18</v>
      </c>
      <c r="H20" s="9" t="s">
        <v>1</v>
      </c>
      <c r="I20" s="9" t="s">
        <v>118</v>
      </c>
      <c r="J20" s="8" t="s">
        <v>29</v>
      </c>
      <c r="K20" s="8"/>
      <c r="L20" s="9" t="s">
        <v>10</v>
      </c>
      <c r="M20" s="9" t="s">
        <v>15</v>
      </c>
      <c r="N20" s="9" t="s">
        <v>18</v>
      </c>
      <c r="O20" s="8" t="s">
        <v>1</v>
      </c>
      <c r="P20" s="8" t="s">
        <v>29</v>
      </c>
      <c r="Q20" s="8"/>
      <c r="R20" s="9" t="s">
        <v>31</v>
      </c>
    </row>
    <row r="21" spans="1:18" ht="6.75" customHeight="1" x14ac:dyDescent="0.25"/>
    <row r="22" spans="1:18" x14ac:dyDescent="0.25">
      <c r="A22" s="10" t="s">
        <v>32</v>
      </c>
      <c r="B22" s="29">
        <v>1</v>
      </c>
      <c r="C22" s="75">
        <v>12138169000</v>
      </c>
      <c r="D22" s="58"/>
      <c r="E22" s="76">
        <v>257464000</v>
      </c>
      <c r="F22" s="76">
        <v>0</v>
      </c>
      <c r="G22" s="76">
        <v>0</v>
      </c>
      <c r="H22" s="78">
        <v>0</v>
      </c>
      <c r="I22" s="78"/>
      <c r="J22" s="64">
        <f>SUM(E22:H22)</f>
        <v>257464000</v>
      </c>
      <c r="K22" s="59"/>
      <c r="L22" s="76">
        <v>0</v>
      </c>
      <c r="M22" s="77">
        <v>2199396000</v>
      </c>
      <c r="N22" s="75">
        <v>0</v>
      </c>
      <c r="O22" s="75">
        <v>0</v>
      </c>
      <c r="P22" s="64">
        <f>SUM(L22:O22)</f>
        <v>2199396000</v>
      </c>
      <c r="Q22" s="59"/>
      <c r="R22" s="76">
        <v>1193838000</v>
      </c>
    </row>
    <row r="23" spans="1:18" ht="7.5" customHeight="1" x14ac:dyDescent="0.25">
      <c r="C23" s="60"/>
      <c r="D23" s="60"/>
      <c r="E23" s="60"/>
      <c r="F23" s="60"/>
      <c r="G23" s="60"/>
      <c r="H23" s="60"/>
      <c r="I23" s="60"/>
      <c r="J23" s="60"/>
      <c r="K23" s="60"/>
      <c r="L23" s="60"/>
      <c r="M23" s="62"/>
      <c r="N23" s="62"/>
      <c r="O23" s="62"/>
      <c r="P23" s="60"/>
      <c r="Q23" s="60"/>
      <c r="R23" s="60"/>
    </row>
    <row r="24" spans="1:18" x14ac:dyDescent="0.25">
      <c r="A24" s="10" t="s">
        <v>100</v>
      </c>
      <c r="B24" s="121">
        <f>C7</f>
        <v>0</v>
      </c>
      <c r="C24" s="85">
        <f>B24*C22</f>
        <v>0</v>
      </c>
      <c r="D24" s="62"/>
      <c r="E24" s="85">
        <f>'Deferred Outflows'!J22</f>
        <v>0</v>
      </c>
      <c r="F24" s="61">
        <f>'Deferred Outflows'!J23</f>
        <v>0</v>
      </c>
      <c r="G24" s="61">
        <f>'Deferred Outflows'!J24</f>
        <v>0</v>
      </c>
      <c r="H24" s="63">
        <v>0</v>
      </c>
      <c r="I24" s="90"/>
      <c r="J24" s="85">
        <f>SUM(E24:I24)</f>
        <v>0</v>
      </c>
      <c r="K24" s="60"/>
      <c r="L24" s="61">
        <f>'Deferred Inflows'!J22</f>
        <v>0</v>
      </c>
      <c r="M24" s="85">
        <f>'Deferred Inflows'!J23</f>
        <v>0</v>
      </c>
      <c r="N24" s="61">
        <f>'Deferred Inflows'!J24</f>
        <v>0</v>
      </c>
      <c r="O24" s="61">
        <v>0</v>
      </c>
      <c r="P24" s="85">
        <f>SUM(L24:O24)</f>
        <v>0</v>
      </c>
      <c r="Q24" s="60"/>
      <c r="R24" s="85">
        <f>'Pension Expense'!E24</f>
        <v>0</v>
      </c>
    </row>
    <row r="25" spans="1:18" x14ac:dyDescent="0.25">
      <c r="C25" s="12"/>
      <c r="D25" s="12"/>
      <c r="E25" s="15"/>
      <c r="M25" s="15"/>
      <c r="R25" s="36"/>
    </row>
    <row r="26" spans="1:18" x14ac:dyDescent="0.25">
      <c r="C26" s="15"/>
      <c r="D26" s="15"/>
      <c r="E26" s="15"/>
      <c r="M26" s="15"/>
      <c r="R26" s="37"/>
    </row>
    <row r="28" spans="1:18" x14ac:dyDescent="0.25">
      <c r="E28" s="60"/>
      <c r="F28" s="60"/>
      <c r="G28" s="60"/>
      <c r="H28" s="60"/>
      <c r="I28" s="60"/>
      <c r="J28" s="60"/>
      <c r="K28" s="60"/>
      <c r="L28" s="60"/>
      <c r="M28" s="60"/>
      <c r="N28" s="60"/>
      <c r="O28" s="60"/>
      <c r="P28" s="60"/>
      <c r="Q28" s="60"/>
      <c r="R28" s="60"/>
    </row>
    <row r="29" spans="1:18" x14ac:dyDescent="0.25">
      <c r="A29" s="1" t="s">
        <v>95</v>
      </c>
    </row>
    <row r="30" spans="1:18" ht="36.75" customHeight="1" x14ac:dyDescent="0.25">
      <c r="B30" s="79" t="s">
        <v>96</v>
      </c>
      <c r="C30" s="138" t="s">
        <v>106</v>
      </c>
      <c r="D30" s="136"/>
      <c r="E30" s="136"/>
      <c r="F30" s="136"/>
      <c r="G30" s="136"/>
      <c r="H30" s="136"/>
      <c r="I30" s="136"/>
      <c r="J30" s="136"/>
      <c r="K30" s="136"/>
      <c r="L30" s="137"/>
    </row>
    <row r="31" spans="1:18" x14ac:dyDescent="0.25">
      <c r="B31" s="57" t="s">
        <v>97</v>
      </c>
      <c r="C31" s="38" t="s">
        <v>98</v>
      </c>
      <c r="D31" s="38"/>
      <c r="E31" s="38"/>
      <c r="F31" s="38"/>
      <c r="G31" s="38"/>
      <c r="H31" s="38"/>
      <c r="I31" s="38"/>
      <c r="J31" s="38"/>
      <c r="K31" s="38"/>
      <c r="L31" s="39"/>
    </row>
    <row r="32" spans="1:18" ht="48" customHeight="1" x14ac:dyDescent="0.25">
      <c r="B32" s="80"/>
      <c r="C32" s="134" t="s">
        <v>107</v>
      </c>
      <c r="D32" s="134"/>
      <c r="E32" s="134"/>
      <c r="F32" s="134"/>
      <c r="G32" s="134"/>
      <c r="H32" s="134"/>
      <c r="I32" s="134"/>
      <c r="J32" s="134"/>
      <c r="K32" s="134"/>
      <c r="L32" s="135"/>
    </row>
    <row r="33" spans="2:12" x14ac:dyDescent="0.25">
      <c r="B33" s="91" t="s">
        <v>99</v>
      </c>
      <c r="C33" s="38" t="s">
        <v>119</v>
      </c>
      <c r="D33" s="38"/>
      <c r="E33" s="38"/>
      <c r="F33" s="38"/>
      <c r="G33" s="38"/>
      <c r="H33" s="38"/>
      <c r="I33" s="38"/>
      <c r="J33" s="38"/>
      <c r="K33" s="38"/>
      <c r="L33" s="39"/>
    </row>
    <row r="34" spans="2:12" x14ac:dyDescent="0.25">
      <c r="B34" s="111" t="s">
        <v>105</v>
      </c>
      <c r="C34" s="38" t="s">
        <v>141</v>
      </c>
      <c r="D34" s="38"/>
      <c r="E34" s="38"/>
      <c r="F34" s="38"/>
      <c r="G34" s="38"/>
      <c r="H34" s="38"/>
      <c r="I34" s="38"/>
      <c r="J34" s="38"/>
      <c r="K34" s="38"/>
      <c r="L34" s="39"/>
    </row>
    <row r="35" spans="2:12" x14ac:dyDescent="0.25">
      <c r="B35" s="119" t="s">
        <v>148</v>
      </c>
      <c r="C35" s="38" t="s">
        <v>150</v>
      </c>
      <c r="D35" s="38"/>
      <c r="E35" s="38"/>
      <c r="F35" s="38"/>
      <c r="G35" s="38"/>
      <c r="H35" s="38"/>
      <c r="I35" s="38"/>
      <c r="J35" s="38"/>
      <c r="K35" s="38"/>
      <c r="L35" s="39"/>
    </row>
    <row r="36" spans="2:12" ht="66.75" customHeight="1" x14ac:dyDescent="0.25">
      <c r="B36" s="40" t="s">
        <v>149</v>
      </c>
      <c r="C36" s="136" t="s">
        <v>124</v>
      </c>
      <c r="D36" s="136"/>
      <c r="E36" s="136"/>
      <c r="F36" s="136"/>
      <c r="G36" s="136"/>
      <c r="H36" s="136"/>
      <c r="I36" s="136"/>
      <c r="J36" s="136"/>
      <c r="K36" s="136"/>
      <c r="L36" s="137"/>
    </row>
    <row r="38" spans="2:12" x14ac:dyDescent="0.25">
      <c r="B38" s="41"/>
      <c r="C38" s="42" t="s">
        <v>104</v>
      </c>
      <c r="D38" s="43"/>
      <c r="E38" s="43"/>
      <c r="F38" s="43"/>
      <c r="G38" s="43"/>
      <c r="H38" s="43"/>
      <c r="I38" s="43"/>
      <c r="J38" s="43"/>
      <c r="K38" s="43"/>
      <c r="L38" s="44"/>
    </row>
    <row r="39" spans="2:12" x14ac:dyDescent="0.25">
      <c r="B39" s="73"/>
      <c r="C39" s="42" t="s">
        <v>142</v>
      </c>
      <c r="D39" s="43"/>
      <c r="E39" s="43"/>
      <c r="F39" s="43"/>
      <c r="G39" s="43"/>
      <c r="H39" s="43"/>
      <c r="I39" s="43"/>
      <c r="J39" s="43"/>
      <c r="K39" s="43"/>
      <c r="L39" s="44"/>
    </row>
    <row r="42" spans="2:12" x14ac:dyDescent="0.25">
      <c r="B42" s="89" t="s">
        <v>123</v>
      </c>
    </row>
    <row r="43" spans="2:12" x14ac:dyDescent="0.25">
      <c r="H43" s="60"/>
    </row>
  </sheetData>
  <mergeCells count="6">
    <mergeCell ref="E1:P4"/>
    <mergeCell ref="E11:J11"/>
    <mergeCell ref="L11:P11"/>
    <mergeCell ref="C32:L32"/>
    <mergeCell ref="C36:L36"/>
    <mergeCell ref="C30:L30"/>
  </mergeCells>
  <pageMargins left="0.25" right="0.25" top="0.75" bottom="0.75" header="0.3" footer="0.3"/>
  <pageSetup scale="5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opLeftCell="A5" workbookViewId="0">
      <selection activeCell="Q23" sqref="Q23"/>
    </sheetView>
  </sheetViews>
  <sheetFormatPr defaultRowHeight="15.75" x14ac:dyDescent="0.25"/>
  <cols>
    <col min="1" max="1" width="26.5703125" style="10" customWidth="1"/>
    <col min="2" max="2" width="13.85546875" style="10" customWidth="1"/>
    <col min="3" max="3" width="14.7109375" style="10" customWidth="1"/>
    <col min="4" max="4" width="14.85546875" style="10" customWidth="1"/>
    <col min="5" max="5" width="12.5703125" style="10" customWidth="1"/>
    <col min="6" max="6" width="14.140625" style="10" customWidth="1"/>
    <col min="7" max="7" width="9.85546875" style="10" bestFit="1" customWidth="1"/>
    <col min="8" max="8" width="2.140625" style="10" customWidth="1"/>
    <col min="9" max="9" width="13.5703125" style="10" bestFit="1" customWidth="1"/>
    <col min="10" max="10" width="14.85546875" style="10" bestFit="1" customWidth="1"/>
    <col min="11" max="11" width="11.5703125" style="10" bestFit="1" customWidth="1"/>
    <col min="12" max="12" width="17.85546875" style="10" bestFit="1" customWidth="1"/>
    <col min="13" max="16384" width="9.140625" style="10"/>
  </cols>
  <sheetData>
    <row r="1" spans="1:17" ht="18.75" x14ac:dyDescent="0.3">
      <c r="A1" s="2" t="s">
        <v>36</v>
      </c>
      <c r="F1" s="123" t="s">
        <v>125</v>
      </c>
      <c r="G1" s="124"/>
      <c r="H1" s="124"/>
      <c r="I1" s="124"/>
      <c r="J1" s="124"/>
      <c r="K1" s="124"/>
      <c r="L1" s="124"/>
      <c r="M1" s="124"/>
      <c r="N1" s="124"/>
      <c r="O1" s="124"/>
      <c r="P1" s="124"/>
      <c r="Q1" s="125"/>
    </row>
    <row r="2" spans="1:17" ht="18.75" x14ac:dyDescent="0.3">
      <c r="A2" s="2"/>
      <c r="F2" s="126"/>
      <c r="G2" s="127"/>
      <c r="H2" s="127"/>
      <c r="I2" s="127"/>
      <c r="J2" s="127"/>
      <c r="K2" s="127"/>
      <c r="L2" s="127"/>
      <c r="M2" s="127"/>
      <c r="N2" s="127"/>
      <c r="O2" s="127"/>
      <c r="P2" s="127"/>
      <c r="Q2" s="128"/>
    </row>
    <row r="3" spans="1:17" ht="18.75" x14ac:dyDescent="0.3">
      <c r="A3" s="2"/>
      <c r="F3" s="126"/>
      <c r="G3" s="127"/>
      <c r="H3" s="127"/>
      <c r="I3" s="127"/>
      <c r="J3" s="127"/>
      <c r="K3" s="127"/>
      <c r="L3" s="127"/>
      <c r="M3" s="127"/>
      <c r="N3" s="127"/>
      <c r="O3" s="127"/>
      <c r="P3" s="127"/>
      <c r="Q3" s="128"/>
    </row>
    <row r="4" spans="1:17" ht="79.5" customHeight="1" thickBot="1" x14ac:dyDescent="0.35">
      <c r="A4" s="2"/>
      <c r="F4" s="129"/>
      <c r="G4" s="130"/>
      <c r="H4" s="130"/>
      <c r="I4" s="130"/>
      <c r="J4" s="130"/>
      <c r="K4" s="130"/>
      <c r="L4" s="130"/>
      <c r="M4" s="130"/>
      <c r="N4" s="130"/>
      <c r="O4" s="130"/>
      <c r="P4" s="130"/>
      <c r="Q4" s="131"/>
    </row>
    <row r="5" spans="1:17" ht="18.75" x14ac:dyDescent="0.3">
      <c r="A5" s="2"/>
    </row>
    <row r="6" spans="1:17" ht="9" customHeight="1" x14ac:dyDescent="0.25"/>
    <row r="7" spans="1:17" x14ac:dyDescent="0.25">
      <c r="A7" s="10" t="s">
        <v>65</v>
      </c>
      <c r="B7" s="45">
        <v>42185</v>
      </c>
    </row>
    <row r="8" spans="1:17" x14ac:dyDescent="0.25">
      <c r="A8" s="10" t="s">
        <v>49</v>
      </c>
      <c r="B8" s="54" t="str">
        <f>'Summary Schedule'!A24</f>
        <v>Example Entity</v>
      </c>
    </row>
    <row r="9" spans="1:17" x14ac:dyDescent="0.25">
      <c r="A9" s="3" t="s">
        <v>50</v>
      </c>
      <c r="B9" s="3"/>
      <c r="C9" s="3"/>
      <c r="D9" s="46">
        <f>'Summary Schedule'!C7</f>
        <v>0</v>
      </c>
      <c r="E9" s="4"/>
      <c r="F9" s="4"/>
    </row>
    <row r="10" spans="1:17" x14ac:dyDescent="0.25">
      <c r="A10" s="3" t="s">
        <v>57</v>
      </c>
      <c r="B10" s="3"/>
      <c r="D10" s="47">
        <f>'Summary Schedule'!C8</f>
        <v>3.78</v>
      </c>
      <c r="E10" s="3" t="s">
        <v>101</v>
      </c>
    </row>
    <row r="11" spans="1:17" ht="9" customHeight="1" x14ac:dyDescent="0.25"/>
    <row r="12" spans="1:17" x14ac:dyDescent="0.25">
      <c r="A12" s="1" t="s">
        <v>33</v>
      </c>
    </row>
    <row r="13" spans="1:17" ht="9.75" customHeight="1" x14ac:dyDescent="0.25">
      <c r="A13" s="1"/>
    </row>
    <row r="14" spans="1:17" x14ac:dyDescent="0.25">
      <c r="B14" s="7" t="s">
        <v>26</v>
      </c>
      <c r="C14" s="7" t="s">
        <v>0</v>
      </c>
      <c r="D14" s="6" t="s">
        <v>26</v>
      </c>
      <c r="F14" s="6" t="s">
        <v>63</v>
      </c>
    </row>
    <row r="15" spans="1:17" x14ac:dyDescent="0.25">
      <c r="B15" s="7" t="s">
        <v>62</v>
      </c>
      <c r="C15" s="7" t="s">
        <v>2</v>
      </c>
      <c r="D15" s="6" t="s">
        <v>0</v>
      </c>
      <c r="E15" s="13" t="s">
        <v>59</v>
      </c>
      <c r="F15" s="6" t="s">
        <v>51</v>
      </c>
      <c r="L15" s="5"/>
    </row>
    <row r="16" spans="1:17" x14ac:dyDescent="0.25">
      <c r="A16" s="14" t="s">
        <v>52</v>
      </c>
      <c r="B16" s="9" t="s">
        <v>35</v>
      </c>
      <c r="C16" s="9" t="s">
        <v>3</v>
      </c>
      <c r="D16" s="8" t="s">
        <v>35</v>
      </c>
      <c r="E16" s="8" t="s">
        <v>58</v>
      </c>
      <c r="F16" s="9" t="s">
        <v>35</v>
      </c>
      <c r="G16" s="15"/>
    </row>
    <row r="17" spans="1:12" x14ac:dyDescent="0.25">
      <c r="A17" s="16" t="s">
        <v>53</v>
      </c>
      <c r="B17" s="64">
        <f>'Summary Schedule'!E22</f>
        <v>257464000</v>
      </c>
      <c r="C17" s="26">
        <f>+D9</f>
        <v>0</v>
      </c>
      <c r="D17" s="64">
        <f>+B17*C17</f>
        <v>0</v>
      </c>
      <c r="E17" s="27">
        <f>D10</f>
        <v>3.78</v>
      </c>
      <c r="F17" s="64">
        <f>+D17/E17</f>
        <v>0</v>
      </c>
      <c r="I17" s="5"/>
      <c r="J17" s="5"/>
    </row>
    <row r="18" spans="1:12" x14ac:dyDescent="0.25">
      <c r="A18" s="16" t="s">
        <v>54</v>
      </c>
      <c r="B18" s="64">
        <f>'Summary Schedule'!F22</f>
        <v>0</v>
      </c>
      <c r="C18" s="26">
        <f>+D9</f>
        <v>0</v>
      </c>
      <c r="D18" s="64">
        <f>+B18*C18</f>
        <v>0</v>
      </c>
      <c r="E18" s="28">
        <v>5</v>
      </c>
      <c r="F18" s="64">
        <f>+D18/E18</f>
        <v>0</v>
      </c>
      <c r="I18" s="5" t="s">
        <v>75</v>
      </c>
      <c r="J18" s="5" t="s">
        <v>76</v>
      </c>
      <c r="L18" s="5" t="s">
        <v>80</v>
      </c>
    </row>
    <row r="19" spans="1:12" x14ac:dyDescent="0.25">
      <c r="A19" s="16" t="s">
        <v>55</v>
      </c>
      <c r="B19" s="64">
        <f>'Summary Schedule'!G22</f>
        <v>0</v>
      </c>
      <c r="C19" s="26">
        <f>+D9</f>
        <v>0</v>
      </c>
      <c r="D19" s="64">
        <f>+B19*C19</f>
        <v>0</v>
      </c>
      <c r="E19" s="27">
        <f>D10</f>
        <v>3.78</v>
      </c>
      <c r="F19" s="64">
        <f>+D19/E19</f>
        <v>0</v>
      </c>
      <c r="J19" s="6" t="s">
        <v>72</v>
      </c>
      <c r="L19" s="5" t="s">
        <v>81</v>
      </c>
    </row>
    <row r="20" spans="1:12" x14ac:dyDescent="0.25">
      <c r="A20" s="16"/>
      <c r="B20" s="59"/>
      <c r="C20" s="17"/>
      <c r="D20" s="60"/>
      <c r="E20" s="15"/>
      <c r="F20" s="60"/>
      <c r="I20" s="6" t="s">
        <v>73</v>
      </c>
      <c r="J20" s="6" t="s">
        <v>77</v>
      </c>
      <c r="L20" s="5"/>
    </row>
    <row r="21" spans="1:12" x14ac:dyDescent="0.25">
      <c r="A21" s="14" t="s">
        <v>64</v>
      </c>
      <c r="B21" s="14">
        <v>2015</v>
      </c>
      <c r="C21" s="14">
        <v>2016</v>
      </c>
      <c r="D21" s="14">
        <v>2017</v>
      </c>
      <c r="E21" s="14">
        <v>2018</v>
      </c>
      <c r="F21" s="14">
        <v>2019</v>
      </c>
      <c r="G21" s="14">
        <v>2020</v>
      </c>
      <c r="H21" s="14"/>
      <c r="I21" s="8" t="s">
        <v>74</v>
      </c>
      <c r="J21" s="8" t="s">
        <v>78</v>
      </c>
      <c r="K21" s="8" t="s">
        <v>26</v>
      </c>
      <c r="L21" s="23" t="s">
        <v>79</v>
      </c>
    </row>
    <row r="22" spans="1:12" x14ac:dyDescent="0.25">
      <c r="A22" s="16" t="s">
        <v>53</v>
      </c>
      <c r="B22" s="64">
        <f>F17</f>
        <v>0</v>
      </c>
      <c r="C22" s="64">
        <f t="shared" ref="C22:F23" si="0">B22</f>
        <v>0</v>
      </c>
      <c r="D22" s="64">
        <f t="shared" si="0"/>
        <v>0</v>
      </c>
      <c r="E22" s="64">
        <f>D17-B22-C22-D22</f>
        <v>0</v>
      </c>
      <c r="F22" s="64"/>
      <c r="G22" s="64"/>
      <c r="H22" s="60"/>
      <c r="I22" s="64">
        <f>B22</f>
        <v>0</v>
      </c>
      <c r="J22" s="65">
        <f>SUM(C22:G22)</f>
        <v>0</v>
      </c>
      <c r="K22" s="66">
        <f>SUM(I22:J22)</f>
        <v>0</v>
      </c>
      <c r="L22" s="64">
        <f>D17-K22</f>
        <v>0</v>
      </c>
    </row>
    <row r="23" spans="1:12" x14ac:dyDescent="0.25">
      <c r="A23" s="16" t="s">
        <v>54</v>
      </c>
      <c r="B23" s="64">
        <f>F18</f>
        <v>0</v>
      </c>
      <c r="C23" s="64">
        <f t="shared" si="0"/>
        <v>0</v>
      </c>
      <c r="D23" s="64">
        <f t="shared" si="0"/>
        <v>0</v>
      </c>
      <c r="E23" s="64">
        <f t="shared" si="0"/>
        <v>0</v>
      </c>
      <c r="F23" s="64">
        <f t="shared" si="0"/>
        <v>0</v>
      </c>
      <c r="G23" s="64"/>
      <c r="H23" s="60"/>
      <c r="I23" s="64">
        <f>B23</f>
        <v>0</v>
      </c>
      <c r="J23" s="65">
        <f>SUM(C23:G23)</f>
        <v>0</v>
      </c>
      <c r="K23" s="66">
        <f>SUM(I23:J23)</f>
        <v>0</v>
      </c>
      <c r="L23" s="64">
        <f>D18-K23</f>
        <v>0</v>
      </c>
    </row>
    <row r="24" spans="1:12" x14ac:dyDescent="0.25">
      <c r="A24" s="16" t="s">
        <v>55</v>
      </c>
      <c r="B24" s="68">
        <f>F19</f>
        <v>0</v>
      </c>
      <c r="C24" s="68">
        <f>B24</f>
        <v>0</v>
      </c>
      <c r="D24" s="68">
        <f>C24</f>
        <v>0</v>
      </c>
      <c r="E24" s="68">
        <f>D24</f>
        <v>0</v>
      </c>
      <c r="F24" s="68"/>
      <c r="G24" s="68"/>
      <c r="H24" s="67"/>
      <c r="I24" s="68">
        <f>B24</f>
        <v>0</v>
      </c>
      <c r="J24" s="69">
        <f>SUM(C24:G24)</f>
        <v>0</v>
      </c>
      <c r="K24" s="68">
        <f>SUM(I24:J24)</f>
        <v>0</v>
      </c>
      <c r="L24" s="64">
        <f>D19-K24</f>
        <v>0</v>
      </c>
    </row>
    <row r="25" spans="1:12" ht="16.5" thickBot="1" x14ac:dyDescent="0.3">
      <c r="A25" s="16" t="s">
        <v>26</v>
      </c>
      <c r="B25" s="64">
        <f>+B22+B23+B24</f>
        <v>0</v>
      </c>
      <c r="C25" s="64">
        <f t="shared" ref="C25:G25" si="1">+C22+C23+C24</f>
        <v>0</v>
      </c>
      <c r="D25" s="64">
        <f t="shared" si="1"/>
        <v>0</v>
      </c>
      <c r="E25" s="64">
        <f t="shared" si="1"/>
        <v>0</v>
      </c>
      <c r="F25" s="64">
        <f t="shared" si="1"/>
        <v>0</v>
      </c>
      <c r="G25" s="64">
        <f t="shared" si="1"/>
        <v>0</v>
      </c>
      <c r="H25" s="60"/>
      <c r="I25" s="64">
        <f>+I22+I23+I24</f>
        <v>0</v>
      </c>
      <c r="J25" s="64">
        <f>SUM(J22:J24)</f>
        <v>0</v>
      </c>
      <c r="K25" s="70">
        <f>SUM(K22:K24)</f>
        <v>0</v>
      </c>
      <c r="L25" s="60"/>
    </row>
    <row r="26" spans="1:12" ht="16.5" thickTop="1" x14ac:dyDescent="0.25">
      <c r="A26" s="16"/>
      <c r="B26" s="15"/>
      <c r="C26" s="15"/>
      <c r="D26" s="15"/>
      <c r="E26" s="15"/>
      <c r="F26" s="15"/>
      <c r="G26" s="15"/>
      <c r="H26" s="15"/>
      <c r="I26" s="15"/>
      <c r="J26" s="15"/>
      <c r="K26" s="18"/>
      <c r="L26" s="15"/>
    </row>
    <row r="28" spans="1:12" x14ac:dyDescent="0.25">
      <c r="A28" s="10" t="s">
        <v>103</v>
      </c>
    </row>
    <row r="32" spans="1:12" x14ac:dyDescent="0.25">
      <c r="C32" s="10" t="s">
        <v>120</v>
      </c>
    </row>
    <row r="33" spans="3:4" x14ac:dyDescent="0.25">
      <c r="C33" s="10" t="s">
        <v>121</v>
      </c>
    </row>
    <row r="34" spans="3:4" x14ac:dyDescent="0.25">
      <c r="C34" s="10">
        <v>2016</v>
      </c>
      <c r="D34" s="86">
        <f>C25-'Deferred Inflows'!C25</f>
        <v>0</v>
      </c>
    </row>
    <row r="35" spans="3:4" x14ac:dyDescent="0.25">
      <c r="C35" s="10">
        <v>2017</v>
      </c>
      <c r="D35" s="86">
        <f>D25-'Deferred Inflows'!D25</f>
        <v>0</v>
      </c>
    </row>
    <row r="36" spans="3:4" x14ac:dyDescent="0.25">
      <c r="C36" s="10">
        <v>2018</v>
      </c>
      <c r="D36" s="86">
        <f>E25-'Deferred Inflows'!E25</f>
        <v>0</v>
      </c>
    </row>
    <row r="37" spans="3:4" x14ac:dyDescent="0.25">
      <c r="C37" s="10">
        <v>2019</v>
      </c>
      <c r="D37" s="86">
        <f>F25-'Deferred Inflows'!F25</f>
        <v>0</v>
      </c>
    </row>
    <row r="38" spans="3:4" x14ac:dyDescent="0.25">
      <c r="C38" s="10">
        <v>2020</v>
      </c>
      <c r="D38" s="86">
        <f>G25-'Deferred Inflows'!G25</f>
        <v>0</v>
      </c>
    </row>
    <row r="39" spans="3:4" x14ac:dyDescent="0.25">
      <c r="C39" s="12" t="s">
        <v>122</v>
      </c>
      <c r="D39" s="87">
        <v>0</v>
      </c>
    </row>
    <row r="40" spans="3:4" x14ac:dyDescent="0.25">
      <c r="D40" s="64">
        <f>SUM(D34:D39)</f>
        <v>0</v>
      </c>
    </row>
  </sheetData>
  <mergeCells count="1">
    <mergeCell ref="F1:Q4"/>
  </mergeCells>
  <pageMargins left="0.25" right="0.25" top="0.75" bottom="0.75" header="0.3" footer="0.3"/>
  <pageSetup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workbookViewId="0">
      <selection activeCell="B27" sqref="B27"/>
    </sheetView>
  </sheetViews>
  <sheetFormatPr defaultRowHeight="15.75" x14ac:dyDescent="0.25"/>
  <cols>
    <col min="1" max="1" width="26.5703125" style="10" customWidth="1"/>
    <col min="2" max="2" width="15.5703125" style="10" customWidth="1"/>
    <col min="3" max="3" width="13.5703125" style="10" customWidth="1"/>
    <col min="4" max="4" width="13.7109375" style="10" bestFit="1" customWidth="1"/>
    <col min="5" max="5" width="14.28515625" style="10" customWidth="1"/>
    <col min="6" max="6" width="13.28515625" style="10" customWidth="1"/>
    <col min="7" max="7" width="9.28515625" style="10" bestFit="1" customWidth="1"/>
    <col min="8" max="8" width="2.5703125" style="10" customWidth="1"/>
    <col min="9" max="10" width="14.28515625" style="10" bestFit="1" customWidth="1"/>
    <col min="11" max="11" width="12.7109375" style="10" bestFit="1" customWidth="1"/>
    <col min="12" max="12" width="17.5703125" style="10" bestFit="1" customWidth="1"/>
    <col min="13" max="16384" width="9.140625" style="10"/>
  </cols>
  <sheetData>
    <row r="1" spans="1:17" ht="18.75" x14ac:dyDescent="0.3">
      <c r="A1" s="2" t="s">
        <v>56</v>
      </c>
      <c r="F1" s="123" t="s">
        <v>125</v>
      </c>
      <c r="G1" s="124"/>
      <c r="H1" s="124"/>
      <c r="I1" s="124"/>
      <c r="J1" s="124"/>
      <c r="K1" s="124"/>
      <c r="L1" s="124"/>
      <c r="M1" s="124"/>
      <c r="N1" s="124"/>
      <c r="O1" s="124"/>
      <c r="P1" s="124"/>
      <c r="Q1" s="125"/>
    </row>
    <row r="2" spans="1:17" ht="18.75" x14ac:dyDescent="0.3">
      <c r="A2" s="2"/>
      <c r="F2" s="126"/>
      <c r="G2" s="127"/>
      <c r="H2" s="127"/>
      <c r="I2" s="127"/>
      <c r="J2" s="127"/>
      <c r="K2" s="127"/>
      <c r="L2" s="127"/>
      <c r="M2" s="127"/>
      <c r="N2" s="127"/>
      <c r="O2" s="127"/>
      <c r="P2" s="127"/>
      <c r="Q2" s="128"/>
    </row>
    <row r="3" spans="1:17" ht="18.75" x14ac:dyDescent="0.3">
      <c r="A3" s="2"/>
      <c r="F3" s="126"/>
      <c r="G3" s="127"/>
      <c r="H3" s="127"/>
      <c r="I3" s="127"/>
      <c r="J3" s="127"/>
      <c r="K3" s="127"/>
      <c r="L3" s="127"/>
      <c r="M3" s="127"/>
      <c r="N3" s="127"/>
      <c r="O3" s="127"/>
      <c r="P3" s="127"/>
      <c r="Q3" s="128"/>
    </row>
    <row r="4" spans="1:17" ht="70.5" customHeight="1" thickBot="1" x14ac:dyDescent="0.35">
      <c r="A4" s="2"/>
      <c r="F4" s="129"/>
      <c r="G4" s="130"/>
      <c r="H4" s="130"/>
      <c r="I4" s="130"/>
      <c r="J4" s="130"/>
      <c r="K4" s="130"/>
      <c r="L4" s="130"/>
      <c r="M4" s="130"/>
      <c r="N4" s="130"/>
      <c r="O4" s="130"/>
      <c r="P4" s="130"/>
      <c r="Q4" s="131"/>
    </row>
    <row r="5" spans="1:17" ht="18.75" x14ac:dyDescent="0.3">
      <c r="A5" s="2"/>
    </row>
    <row r="6" spans="1:17" ht="9.75" customHeight="1" x14ac:dyDescent="0.25"/>
    <row r="7" spans="1:17" x14ac:dyDescent="0.25">
      <c r="A7" s="10" t="s">
        <v>65</v>
      </c>
      <c r="B7" s="45">
        <v>42185</v>
      </c>
    </row>
    <row r="8" spans="1:17" x14ac:dyDescent="0.25">
      <c r="A8" s="10" t="s">
        <v>49</v>
      </c>
      <c r="B8" s="54" t="str">
        <f>'Summary Schedule'!A24</f>
        <v>Example Entity</v>
      </c>
    </row>
    <row r="9" spans="1:17" x14ac:dyDescent="0.25">
      <c r="A9" s="3" t="s">
        <v>50</v>
      </c>
      <c r="B9" s="3"/>
      <c r="C9" s="3"/>
      <c r="D9" s="48">
        <f>'Summary Schedule'!C7</f>
        <v>0</v>
      </c>
      <c r="E9" s="4"/>
      <c r="F9" s="4"/>
    </row>
    <row r="10" spans="1:17" x14ac:dyDescent="0.25">
      <c r="A10" s="3" t="s">
        <v>57</v>
      </c>
      <c r="B10" s="3"/>
      <c r="D10" s="47">
        <f>'Summary Schedule'!C8</f>
        <v>3.78</v>
      </c>
      <c r="E10" s="55" t="s">
        <v>102</v>
      </c>
    </row>
    <row r="11" spans="1:17" ht="9.75" customHeight="1" x14ac:dyDescent="0.25"/>
    <row r="12" spans="1:17" x14ac:dyDescent="0.25">
      <c r="A12" s="1" t="s">
        <v>33</v>
      </c>
    </row>
    <row r="13" spans="1:17" ht="6.75" customHeight="1" x14ac:dyDescent="0.25"/>
    <row r="14" spans="1:17" x14ac:dyDescent="0.25">
      <c r="B14" s="7" t="s">
        <v>26</v>
      </c>
      <c r="C14" s="7" t="s">
        <v>0</v>
      </c>
      <c r="D14" s="6" t="s">
        <v>26</v>
      </c>
      <c r="F14" s="6" t="s">
        <v>63</v>
      </c>
    </row>
    <row r="15" spans="1:17" x14ac:dyDescent="0.25">
      <c r="B15" s="7" t="s">
        <v>62</v>
      </c>
      <c r="C15" s="7" t="s">
        <v>2</v>
      </c>
      <c r="D15" s="6" t="s">
        <v>0</v>
      </c>
      <c r="E15" s="13" t="s">
        <v>59</v>
      </c>
      <c r="F15" s="6" t="s">
        <v>51</v>
      </c>
    </row>
    <row r="16" spans="1:17" x14ac:dyDescent="0.25">
      <c r="A16" s="14" t="s">
        <v>60</v>
      </c>
      <c r="B16" s="9" t="s">
        <v>35</v>
      </c>
      <c r="C16" s="9" t="s">
        <v>3</v>
      </c>
      <c r="D16" s="8" t="s">
        <v>35</v>
      </c>
      <c r="E16" s="8" t="s">
        <v>58</v>
      </c>
      <c r="F16" s="9" t="s">
        <v>35</v>
      </c>
      <c r="G16" s="15"/>
      <c r="I16" s="6"/>
      <c r="J16" s="6"/>
      <c r="K16" s="6"/>
      <c r="L16" s="6"/>
      <c r="M16" s="6"/>
    </row>
    <row r="17" spans="1:13" x14ac:dyDescent="0.25">
      <c r="A17" s="16" t="s">
        <v>53</v>
      </c>
      <c r="B17" s="66">
        <f>'Summary Schedule'!L22</f>
        <v>0</v>
      </c>
      <c r="C17" s="26">
        <f>D9</f>
        <v>0</v>
      </c>
      <c r="D17" s="66">
        <f>+B17*C17</f>
        <v>0</v>
      </c>
      <c r="E17" s="27">
        <f>D10</f>
        <v>3.78</v>
      </c>
      <c r="F17" s="66">
        <f>+D17/D10</f>
        <v>0</v>
      </c>
      <c r="M17" s="6"/>
    </row>
    <row r="18" spans="1:13" x14ac:dyDescent="0.25">
      <c r="A18" s="16" t="s">
        <v>54</v>
      </c>
      <c r="B18" s="64">
        <f>'Summary Schedule'!M22</f>
        <v>2199396000</v>
      </c>
      <c r="C18" s="26">
        <f>D9</f>
        <v>0</v>
      </c>
      <c r="D18" s="66">
        <f>+B18*C18</f>
        <v>0</v>
      </c>
      <c r="E18" s="28">
        <v>5</v>
      </c>
      <c r="F18" s="64">
        <f>+D18/E18</f>
        <v>0</v>
      </c>
      <c r="I18" s="5" t="s">
        <v>75</v>
      </c>
      <c r="J18" s="5" t="s">
        <v>76</v>
      </c>
      <c r="K18" s="5"/>
      <c r="L18" s="5"/>
      <c r="M18" s="6"/>
    </row>
    <row r="19" spans="1:13" x14ac:dyDescent="0.25">
      <c r="A19" s="16" t="s">
        <v>55</v>
      </c>
      <c r="B19" s="64">
        <f>'Summary Schedule'!N22</f>
        <v>0</v>
      </c>
      <c r="C19" s="26">
        <f>D9</f>
        <v>0</v>
      </c>
      <c r="D19" s="66">
        <f t="shared" ref="D19" si="0">+B19*C19</f>
        <v>0</v>
      </c>
      <c r="E19" s="27">
        <f>D10</f>
        <v>3.78</v>
      </c>
      <c r="F19" s="64">
        <f>+D19/E19</f>
        <v>0</v>
      </c>
      <c r="I19" s="6"/>
      <c r="J19" s="6" t="s">
        <v>72</v>
      </c>
      <c r="K19" s="5"/>
      <c r="L19" s="5"/>
      <c r="M19" s="6"/>
    </row>
    <row r="20" spans="1:13" x14ac:dyDescent="0.25">
      <c r="B20" s="15"/>
      <c r="C20" s="15"/>
      <c r="D20" s="15"/>
      <c r="I20" s="6" t="s">
        <v>73</v>
      </c>
      <c r="J20" s="6" t="s">
        <v>82</v>
      </c>
      <c r="K20" s="6"/>
      <c r="L20" s="6"/>
      <c r="M20" s="6"/>
    </row>
    <row r="21" spans="1:13" x14ac:dyDescent="0.25">
      <c r="A21" s="14" t="s">
        <v>64</v>
      </c>
      <c r="B21" s="14">
        <v>2015</v>
      </c>
      <c r="C21" s="14">
        <v>2016</v>
      </c>
      <c r="D21" s="14">
        <v>2017</v>
      </c>
      <c r="E21" s="14">
        <v>2018</v>
      </c>
      <c r="F21" s="14">
        <v>2019</v>
      </c>
      <c r="G21" s="14">
        <v>2020</v>
      </c>
      <c r="H21" s="14"/>
      <c r="I21" s="8" t="s">
        <v>74</v>
      </c>
      <c r="J21" s="8" t="s">
        <v>126</v>
      </c>
      <c r="K21" s="8" t="s">
        <v>26</v>
      </c>
      <c r="L21" s="23" t="s">
        <v>79</v>
      </c>
      <c r="M21" s="6"/>
    </row>
    <row r="22" spans="1:13" x14ac:dyDescent="0.25">
      <c r="A22" s="16" t="s">
        <v>53</v>
      </c>
      <c r="B22" s="66">
        <f>F17</f>
        <v>0</v>
      </c>
      <c r="C22" s="66">
        <f>B22</f>
        <v>0</v>
      </c>
      <c r="D22" s="66">
        <f>C22</f>
        <v>0</v>
      </c>
      <c r="E22" s="66">
        <f>D22</f>
        <v>0</v>
      </c>
      <c r="F22" s="66">
        <f>E22</f>
        <v>0</v>
      </c>
      <c r="G22" s="66"/>
      <c r="H22" s="71"/>
      <c r="I22" s="66">
        <f>B22</f>
        <v>0</v>
      </c>
      <c r="J22" s="66">
        <f>SUM(C22:G22)</f>
        <v>0</v>
      </c>
      <c r="K22" s="66">
        <f>SUM(I22:J22)</f>
        <v>0</v>
      </c>
      <c r="L22" s="64">
        <f>D17-K22</f>
        <v>0</v>
      </c>
    </row>
    <row r="23" spans="1:13" x14ac:dyDescent="0.25">
      <c r="A23" s="16" t="s">
        <v>54</v>
      </c>
      <c r="B23" s="66">
        <f>F18</f>
        <v>0</v>
      </c>
      <c r="C23" s="66">
        <f>F18</f>
        <v>0</v>
      </c>
      <c r="D23" s="66">
        <f>F18</f>
        <v>0</v>
      </c>
      <c r="E23" s="66">
        <f>F18</f>
        <v>0</v>
      </c>
      <c r="F23" s="66">
        <f>F18</f>
        <v>0</v>
      </c>
      <c r="G23" s="66"/>
      <c r="H23" s="71"/>
      <c r="I23" s="66">
        <f>B23</f>
        <v>0</v>
      </c>
      <c r="J23" s="66">
        <f>SUM(C23:G23)</f>
        <v>0</v>
      </c>
      <c r="K23" s="66">
        <f t="shared" ref="K23:K24" si="1">SUM(I23:J23)</f>
        <v>0</v>
      </c>
      <c r="L23" s="64">
        <f>D18-K23</f>
        <v>0</v>
      </c>
    </row>
    <row r="24" spans="1:13" x14ac:dyDescent="0.25">
      <c r="A24" s="16" t="s">
        <v>55</v>
      </c>
      <c r="B24" s="68">
        <v>0</v>
      </c>
      <c r="C24" s="68">
        <v>0</v>
      </c>
      <c r="D24" s="68">
        <v>0</v>
      </c>
      <c r="E24" s="68">
        <v>0</v>
      </c>
      <c r="F24" s="68">
        <v>0</v>
      </c>
      <c r="G24" s="68">
        <v>0</v>
      </c>
      <c r="H24" s="71"/>
      <c r="I24" s="68">
        <f>B24</f>
        <v>0</v>
      </c>
      <c r="J24" s="68">
        <f>SUM(C24:G24)</f>
        <v>0</v>
      </c>
      <c r="K24" s="68">
        <f t="shared" si="1"/>
        <v>0</v>
      </c>
      <c r="L24" s="64">
        <f>D19-K24</f>
        <v>0</v>
      </c>
    </row>
    <row r="25" spans="1:13" ht="16.5" thickBot="1" x14ac:dyDescent="0.3">
      <c r="A25" s="16" t="s">
        <v>26</v>
      </c>
      <c r="B25" s="66">
        <f>SUM(B22:B24)</f>
        <v>0</v>
      </c>
      <c r="C25" s="66">
        <f t="shared" ref="C25:G25" si="2">SUM(C22:C24)</f>
        <v>0</v>
      </c>
      <c r="D25" s="66">
        <f t="shared" si="2"/>
        <v>0</v>
      </c>
      <c r="E25" s="66">
        <f t="shared" si="2"/>
        <v>0</v>
      </c>
      <c r="F25" s="66">
        <f t="shared" si="2"/>
        <v>0</v>
      </c>
      <c r="G25" s="66">
        <f t="shared" si="2"/>
        <v>0</v>
      </c>
      <c r="H25" s="71"/>
      <c r="I25" s="66">
        <f>SUM(I22:I24)</f>
        <v>0</v>
      </c>
      <c r="J25" s="66">
        <f>SUM(J22:J24)</f>
        <v>0</v>
      </c>
      <c r="K25" s="72">
        <f>SUM(K22:K24)</f>
        <v>0</v>
      </c>
      <c r="L25" s="64"/>
    </row>
    <row r="26" spans="1:13" ht="16.5" thickTop="1" x14ac:dyDescent="0.25">
      <c r="A26" s="16"/>
      <c r="B26" s="15"/>
      <c r="C26" s="15"/>
      <c r="D26" s="15"/>
      <c r="E26" s="15"/>
      <c r="F26" s="15"/>
      <c r="G26" s="15"/>
      <c r="H26" s="15"/>
      <c r="I26" s="15"/>
      <c r="J26" s="15"/>
      <c r="K26" s="18"/>
      <c r="L26" s="15"/>
    </row>
    <row r="27" spans="1:13" x14ac:dyDescent="0.25">
      <c r="B27" s="15"/>
      <c r="C27" s="15"/>
      <c r="D27" s="15"/>
      <c r="E27" s="15"/>
      <c r="F27" s="15"/>
      <c r="G27" s="15"/>
      <c r="H27" s="15"/>
      <c r="I27" s="15"/>
      <c r="J27" s="15"/>
    </row>
    <row r="28" spans="1:13" x14ac:dyDescent="0.25">
      <c r="A28" s="10" t="s">
        <v>103</v>
      </c>
      <c r="C28" s="15"/>
      <c r="D28" s="15"/>
      <c r="E28" s="15"/>
      <c r="F28" s="15"/>
      <c r="G28" s="15"/>
      <c r="H28" s="15"/>
      <c r="I28" s="15"/>
      <c r="J28" s="15"/>
      <c r="K28" s="15"/>
      <c r="L28" s="15"/>
    </row>
    <row r="29" spans="1:13" x14ac:dyDescent="0.25">
      <c r="D29" s="15"/>
      <c r="E29" s="15"/>
    </row>
    <row r="30" spans="1:13" x14ac:dyDescent="0.25">
      <c r="B30" s="15"/>
      <c r="E30" s="15"/>
      <c r="F30" s="15"/>
      <c r="G30" s="15"/>
      <c r="H30" s="15"/>
      <c r="I30" s="15"/>
      <c r="J30" s="15"/>
      <c r="K30" s="15"/>
    </row>
    <row r="31" spans="1:13" x14ac:dyDescent="0.25">
      <c r="C31" s="15"/>
      <c r="D31" s="15"/>
    </row>
  </sheetData>
  <mergeCells count="1">
    <mergeCell ref="F1:Q4"/>
  </mergeCells>
  <pageMargins left="0.25" right="0.25" top="0.75" bottom="0.75" header="0.3" footer="0.3"/>
  <pageSetup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workbookViewId="0">
      <selection activeCell="M11" sqref="M11"/>
    </sheetView>
  </sheetViews>
  <sheetFormatPr defaultRowHeight="15.75" x14ac:dyDescent="0.25"/>
  <cols>
    <col min="1" max="1" width="20.7109375" style="10" customWidth="1"/>
    <col min="2" max="2" width="15.140625" style="10" customWidth="1"/>
    <col min="3" max="3" width="14.42578125" style="10" customWidth="1"/>
    <col min="4" max="4" width="17.85546875" style="10" customWidth="1"/>
    <col min="5" max="5" width="16.140625" style="10" customWidth="1"/>
    <col min="6" max="6" width="11.140625" style="10" bestFit="1" customWidth="1"/>
    <col min="7" max="16384" width="9.140625" style="10"/>
  </cols>
  <sheetData>
    <row r="1" spans="1:16" ht="18.75" x14ac:dyDescent="0.3">
      <c r="A1" s="2" t="s">
        <v>38</v>
      </c>
      <c r="E1" s="123" t="s">
        <v>125</v>
      </c>
      <c r="F1" s="124"/>
      <c r="G1" s="124"/>
      <c r="H1" s="124"/>
      <c r="I1" s="124"/>
      <c r="J1" s="124"/>
      <c r="K1" s="124"/>
      <c r="L1" s="124"/>
      <c r="M1" s="124"/>
      <c r="N1" s="124"/>
      <c r="O1" s="124"/>
      <c r="P1" s="125"/>
    </row>
    <row r="2" spans="1:16" ht="18.75" x14ac:dyDescent="0.3">
      <c r="A2" s="2"/>
      <c r="E2" s="126"/>
      <c r="F2" s="127"/>
      <c r="G2" s="127"/>
      <c r="H2" s="127"/>
      <c r="I2" s="127"/>
      <c r="J2" s="127"/>
      <c r="K2" s="127"/>
      <c r="L2" s="127"/>
      <c r="M2" s="127"/>
      <c r="N2" s="127"/>
      <c r="O2" s="127"/>
      <c r="P2" s="128"/>
    </row>
    <row r="3" spans="1:16" ht="18.75" x14ac:dyDescent="0.3">
      <c r="A3" s="2"/>
      <c r="E3" s="126"/>
      <c r="F3" s="127"/>
      <c r="G3" s="127"/>
      <c r="H3" s="127"/>
      <c r="I3" s="127"/>
      <c r="J3" s="127"/>
      <c r="K3" s="127"/>
      <c r="L3" s="127"/>
      <c r="M3" s="127"/>
      <c r="N3" s="127"/>
      <c r="O3" s="127"/>
      <c r="P3" s="128"/>
    </row>
    <row r="4" spans="1:16" ht="66.75" customHeight="1" thickBot="1" x14ac:dyDescent="0.35">
      <c r="A4" s="2"/>
      <c r="E4" s="129"/>
      <c r="F4" s="130"/>
      <c r="G4" s="130"/>
      <c r="H4" s="130"/>
      <c r="I4" s="130"/>
      <c r="J4" s="130"/>
      <c r="K4" s="130"/>
      <c r="L4" s="130"/>
      <c r="M4" s="130"/>
      <c r="N4" s="130"/>
      <c r="O4" s="130"/>
      <c r="P4" s="131"/>
    </row>
    <row r="5" spans="1:16" ht="18.75" x14ac:dyDescent="0.3">
      <c r="A5" s="2"/>
    </row>
    <row r="6" spans="1:16" ht="12" customHeight="1" x14ac:dyDescent="0.25"/>
    <row r="7" spans="1:16" x14ac:dyDescent="0.25">
      <c r="A7" s="10" t="s">
        <v>65</v>
      </c>
      <c r="B7" s="45">
        <v>42185</v>
      </c>
    </row>
    <row r="8" spans="1:16" x14ac:dyDescent="0.25">
      <c r="A8" s="10" t="s">
        <v>49</v>
      </c>
      <c r="B8" s="1" t="str">
        <f>'Summary Schedule'!A24</f>
        <v>Example Entity</v>
      </c>
      <c r="D8" s="49"/>
      <c r="E8" s="50"/>
    </row>
    <row r="9" spans="1:16" ht="9.75" customHeight="1" x14ac:dyDescent="0.25"/>
    <row r="10" spans="1:16" x14ac:dyDescent="0.25">
      <c r="A10" s="1" t="s">
        <v>61</v>
      </c>
    </row>
    <row r="11" spans="1:16" ht="9.75" customHeight="1" x14ac:dyDescent="0.25">
      <c r="A11" s="1"/>
    </row>
    <row r="12" spans="1:16" x14ac:dyDescent="0.25">
      <c r="A12" s="1"/>
      <c r="B12" s="7" t="s">
        <v>32</v>
      </c>
      <c r="C12" s="7" t="s">
        <v>0</v>
      </c>
      <c r="D12" s="6" t="s">
        <v>0</v>
      </c>
    </row>
    <row r="13" spans="1:16" x14ac:dyDescent="0.25">
      <c r="A13" s="6"/>
      <c r="B13" s="7" t="s">
        <v>5</v>
      </c>
      <c r="C13" s="7" t="s">
        <v>2</v>
      </c>
      <c r="D13" s="6" t="s">
        <v>41</v>
      </c>
    </row>
    <row r="14" spans="1:16" x14ac:dyDescent="0.25">
      <c r="A14" s="8" t="s">
        <v>34</v>
      </c>
      <c r="B14" s="9" t="s">
        <v>31</v>
      </c>
      <c r="C14" s="9" t="s">
        <v>3</v>
      </c>
      <c r="D14" s="8" t="s">
        <v>31</v>
      </c>
      <c r="F14" s="15"/>
    </row>
    <row r="15" spans="1:16" x14ac:dyDescent="0.25">
      <c r="A15" s="5">
        <v>2015</v>
      </c>
      <c r="B15" s="25">
        <f>'Summary Schedule'!R22</f>
        <v>1193838000</v>
      </c>
      <c r="C15" s="26">
        <f>'Summary Schedule'!C7</f>
        <v>0</v>
      </c>
      <c r="D15" s="25">
        <f>+B15*C15</f>
        <v>0</v>
      </c>
    </row>
    <row r="16" spans="1:16" ht="8.25" customHeight="1" x14ac:dyDescent="0.25">
      <c r="A16" s="5"/>
      <c r="B16" s="19"/>
      <c r="C16" s="17"/>
      <c r="D16" s="20"/>
    </row>
    <row r="17" spans="1:13" x14ac:dyDescent="0.25">
      <c r="A17" s="1" t="s">
        <v>46</v>
      </c>
      <c r="G17" s="11"/>
    </row>
    <row r="18" spans="1:13" ht="9.75" customHeight="1" x14ac:dyDescent="0.25">
      <c r="A18" s="1"/>
      <c r="G18" s="11"/>
    </row>
    <row r="19" spans="1:13" x14ac:dyDescent="0.25">
      <c r="A19" s="1"/>
      <c r="B19" s="1"/>
      <c r="C19" s="1"/>
      <c r="D19" s="6" t="s">
        <v>0</v>
      </c>
      <c r="E19" s="1"/>
      <c r="G19" s="11"/>
    </row>
    <row r="20" spans="1:13" x14ac:dyDescent="0.25">
      <c r="A20" s="1"/>
      <c r="B20" s="6" t="s">
        <v>66</v>
      </c>
      <c r="C20" s="6" t="s">
        <v>66</v>
      </c>
      <c r="D20" s="6" t="s">
        <v>39</v>
      </c>
      <c r="E20" s="6"/>
    </row>
    <row r="21" spans="1:13" x14ac:dyDescent="0.25">
      <c r="A21" s="1"/>
      <c r="B21" s="6" t="s">
        <v>27</v>
      </c>
      <c r="C21" s="6" t="s">
        <v>27</v>
      </c>
      <c r="D21" s="6" t="s">
        <v>40</v>
      </c>
      <c r="E21" s="6" t="s">
        <v>26</v>
      </c>
    </row>
    <row r="22" spans="1:13" x14ac:dyDescent="0.25">
      <c r="A22" s="1"/>
      <c r="B22" s="6" t="s">
        <v>28</v>
      </c>
      <c r="C22" s="6" t="s">
        <v>30</v>
      </c>
      <c r="D22" s="6" t="s">
        <v>44</v>
      </c>
      <c r="E22" s="6" t="s">
        <v>0</v>
      </c>
    </row>
    <row r="23" spans="1:13" x14ac:dyDescent="0.25">
      <c r="A23" s="8" t="s">
        <v>34</v>
      </c>
      <c r="B23" s="8" t="s">
        <v>47</v>
      </c>
      <c r="C23" s="8" t="s">
        <v>47</v>
      </c>
      <c r="D23" s="21" t="s">
        <v>43</v>
      </c>
      <c r="E23" s="21" t="s">
        <v>43</v>
      </c>
      <c r="F23" s="15"/>
      <c r="G23" s="15"/>
      <c r="H23" s="15"/>
      <c r="I23" s="15"/>
      <c r="J23" s="15"/>
      <c r="K23" s="15"/>
      <c r="L23" s="15"/>
      <c r="M23" s="15"/>
    </row>
    <row r="24" spans="1:13" x14ac:dyDescent="0.25">
      <c r="A24" s="5">
        <v>2015</v>
      </c>
      <c r="B24" s="24">
        <f>'Deferred Outflows'!I25</f>
        <v>0</v>
      </c>
      <c r="C24" s="88">
        <f>-'Deferred Inflows'!I25</f>
        <v>0</v>
      </c>
      <c r="D24" s="22">
        <f>+D15</f>
        <v>0</v>
      </c>
      <c r="E24" s="24">
        <f>SUM(B24:D24)</f>
        <v>0</v>
      </c>
      <c r="F24" s="51"/>
    </row>
    <row r="28" spans="1:13" x14ac:dyDescent="0.25">
      <c r="A28" s="10" t="s">
        <v>103</v>
      </c>
    </row>
  </sheetData>
  <mergeCells count="1">
    <mergeCell ref="E1:P4"/>
  </mergeCells>
  <pageMargins left="0.25" right="0.25" top="0.75" bottom="0.75" header="0.3" footer="0.3"/>
  <pageSetup scale="7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J19" sqref="J19"/>
    </sheetView>
  </sheetViews>
  <sheetFormatPr defaultRowHeight="15" x14ac:dyDescent="0.25"/>
  <cols>
    <col min="1" max="1" width="28" bestFit="1" customWidth="1"/>
    <col min="2" max="3" width="19" bestFit="1" customWidth="1"/>
    <col min="4" max="4" width="18" bestFit="1" customWidth="1"/>
  </cols>
  <sheetData>
    <row r="1" spans="1:14" ht="18.75" customHeight="1" x14ac:dyDescent="0.3">
      <c r="A1" s="2" t="s">
        <v>108</v>
      </c>
      <c r="C1" s="123" t="s">
        <v>125</v>
      </c>
      <c r="D1" s="124"/>
      <c r="E1" s="124"/>
      <c r="F1" s="124"/>
      <c r="G1" s="124"/>
      <c r="H1" s="124"/>
      <c r="I1" s="124"/>
      <c r="J1" s="124"/>
      <c r="K1" s="124"/>
      <c r="L1" s="124"/>
      <c r="M1" s="124"/>
      <c r="N1" s="125"/>
    </row>
    <row r="2" spans="1:14" ht="18.75" x14ac:dyDescent="0.3">
      <c r="A2" s="2"/>
      <c r="C2" s="126"/>
      <c r="D2" s="127"/>
      <c r="E2" s="127"/>
      <c r="F2" s="127"/>
      <c r="G2" s="127"/>
      <c r="H2" s="127"/>
      <c r="I2" s="127"/>
      <c r="J2" s="127"/>
      <c r="K2" s="127"/>
      <c r="L2" s="127"/>
      <c r="M2" s="127"/>
      <c r="N2" s="128"/>
    </row>
    <row r="3" spans="1:14" ht="18.75" x14ac:dyDescent="0.3">
      <c r="A3" s="2"/>
      <c r="C3" s="126"/>
      <c r="D3" s="127"/>
      <c r="E3" s="127"/>
      <c r="F3" s="127"/>
      <c r="G3" s="127"/>
      <c r="H3" s="127"/>
      <c r="I3" s="127"/>
      <c r="J3" s="127"/>
      <c r="K3" s="127"/>
      <c r="L3" s="127"/>
      <c r="M3" s="127"/>
      <c r="N3" s="128"/>
    </row>
    <row r="4" spans="1:14" ht="18.75" x14ac:dyDescent="0.3">
      <c r="A4" s="2"/>
      <c r="C4" s="126"/>
      <c r="D4" s="127"/>
      <c r="E4" s="127"/>
      <c r="F4" s="127"/>
      <c r="G4" s="127"/>
      <c r="H4" s="127"/>
      <c r="I4" s="127"/>
      <c r="J4" s="127"/>
      <c r="K4" s="127"/>
      <c r="L4" s="127"/>
      <c r="M4" s="127"/>
      <c r="N4" s="128"/>
    </row>
    <row r="5" spans="1:14" ht="18.75" x14ac:dyDescent="0.3">
      <c r="A5" s="2"/>
      <c r="C5" s="126"/>
      <c r="D5" s="127"/>
      <c r="E5" s="127"/>
      <c r="F5" s="127"/>
      <c r="G5" s="127"/>
      <c r="H5" s="127"/>
      <c r="I5" s="127"/>
      <c r="J5" s="127"/>
      <c r="K5" s="127"/>
      <c r="L5" s="127"/>
      <c r="M5" s="127"/>
      <c r="N5" s="128"/>
    </row>
    <row r="6" spans="1:14" ht="18.75" x14ac:dyDescent="0.3">
      <c r="A6" s="2"/>
      <c r="C6" s="126"/>
      <c r="D6" s="127"/>
      <c r="E6" s="127"/>
      <c r="F6" s="127"/>
      <c r="G6" s="127"/>
      <c r="H6" s="127"/>
      <c r="I6" s="127"/>
      <c r="J6" s="127"/>
      <c r="K6" s="127"/>
      <c r="L6" s="127"/>
      <c r="M6" s="127"/>
      <c r="N6" s="128"/>
    </row>
    <row r="7" spans="1:14" ht="19.5" thickBot="1" x14ac:dyDescent="0.35">
      <c r="A7" s="2"/>
      <c r="C7" s="129"/>
      <c r="D7" s="130"/>
      <c r="E7" s="130"/>
      <c r="F7" s="130"/>
      <c r="G7" s="130"/>
      <c r="H7" s="130"/>
      <c r="I7" s="130"/>
      <c r="J7" s="130"/>
      <c r="K7" s="130"/>
      <c r="L7" s="130"/>
      <c r="M7" s="130"/>
      <c r="N7" s="131"/>
    </row>
    <row r="8" spans="1:14" ht="18.75" x14ac:dyDescent="0.3">
      <c r="A8" s="2"/>
    </row>
    <row r="9" spans="1:14" s="81" customFormat="1" ht="45" x14ac:dyDescent="0.25">
      <c r="B9" s="83" t="s">
        <v>109</v>
      </c>
      <c r="C9" s="83" t="s">
        <v>110</v>
      </c>
      <c r="D9" s="83" t="s">
        <v>111</v>
      </c>
    </row>
    <row r="10" spans="1:14" x14ac:dyDescent="0.25">
      <c r="A10" s="84" t="s">
        <v>113</v>
      </c>
      <c r="B10" s="113">
        <f>B14*'Summary Schedule'!C7</f>
        <v>0</v>
      </c>
      <c r="C10" s="113">
        <f>C14*'Summary Schedule'!C7</f>
        <v>0</v>
      </c>
      <c r="D10" s="113">
        <f>D14*'Summary Schedule'!C7</f>
        <v>0</v>
      </c>
    </row>
    <row r="13" spans="1:14" ht="45" x14ac:dyDescent="0.25">
      <c r="B13" s="82" t="s">
        <v>109</v>
      </c>
      <c r="C13" s="82" t="s">
        <v>110</v>
      </c>
      <c r="D13" s="82" t="s">
        <v>111</v>
      </c>
    </row>
    <row r="14" spans="1:14" x14ac:dyDescent="0.25">
      <c r="A14" s="84" t="s">
        <v>112</v>
      </c>
      <c r="B14" s="114">
        <v>16547944000</v>
      </c>
      <c r="C14" s="114">
        <v>12138169000</v>
      </c>
      <c r="D14" s="114">
        <v>8459761000</v>
      </c>
    </row>
    <row r="17" spans="1:1" ht="15.75" x14ac:dyDescent="0.25">
      <c r="A17" s="10" t="s">
        <v>103</v>
      </c>
    </row>
  </sheetData>
  <mergeCells count="1">
    <mergeCell ref="C1:N7"/>
  </mergeCells>
  <pageMargins left="0.7" right="0.7" top="0.75" bottom="0.75" header="0.3" footer="0.3"/>
  <pageSetup scale="6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zoomScaleNormal="100" workbookViewId="0">
      <selection activeCell="G41" sqref="G41"/>
    </sheetView>
  </sheetViews>
  <sheetFormatPr defaultRowHeight="15.75" x14ac:dyDescent="0.25"/>
  <cols>
    <col min="1" max="1" width="9.140625" style="10"/>
    <col min="2" max="2" width="4.85546875" style="10" customWidth="1"/>
    <col min="3" max="3" width="52.140625" style="10" customWidth="1"/>
    <col min="4" max="5" width="21.85546875" style="52" customWidth="1"/>
    <col min="6" max="6" width="6.28515625" style="10" customWidth="1"/>
    <col min="7" max="7" width="28.7109375" style="10" customWidth="1"/>
    <col min="8" max="8" width="18.140625" style="10" bestFit="1" customWidth="1"/>
    <col min="9" max="9" width="13.5703125" style="10" bestFit="1" customWidth="1"/>
    <col min="10" max="10" width="11" style="10" bestFit="1" customWidth="1"/>
    <col min="11" max="16384" width="9.140625" style="10"/>
  </cols>
  <sheetData>
    <row r="1" spans="1:10" ht="18.75" customHeight="1" x14ac:dyDescent="0.3">
      <c r="A1" s="2" t="s">
        <v>85</v>
      </c>
      <c r="D1" s="123" t="s">
        <v>125</v>
      </c>
      <c r="E1" s="124"/>
      <c r="F1" s="124"/>
      <c r="G1" s="124"/>
      <c r="H1" s="124"/>
      <c r="I1" s="124"/>
      <c r="J1" s="125"/>
    </row>
    <row r="2" spans="1:10" ht="18.75" x14ac:dyDescent="0.3">
      <c r="A2" s="2"/>
      <c r="D2" s="126"/>
      <c r="E2" s="127"/>
      <c r="F2" s="127"/>
      <c r="G2" s="127"/>
      <c r="H2" s="127"/>
      <c r="I2" s="127"/>
      <c r="J2" s="128"/>
    </row>
    <row r="3" spans="1:10" ht="18.75" x14ac:dyDescent="0.3">
      <c r="A3" s="2"/>
      <c r="D3" s="126"/>
      <c r="E3" s="127"/>
      <c r="F3" s="127"/>
      <c r="G3" s="127"/>
      <c r="H3" s="127"/>
      <c r="I3" s="127"/>
      <c r="J3" s="128"/>
    </row>
    <row r="4" spans="1:10" ht="18.75" x14ac:dyDescent="0.3">
      <c r="A4" s="2"/>
      <c r="D4" s="126"/>
      <c r="E4" s="127"/>
      <c r="F4" s="127"/>
      <c r="G4" s="127"/>
      <c r="H4" s="127"/>
      <c r="I4" s="127"/>
      <c r="J4" s="128"/>
    </row>
    <row r="5" spans="1:10" ht="27.75" customHeight="1" x14ac:dyDescent="0.3">
      <c r="A5" s="2"/>
      <c r="D5" s="126"/>
      <c r="E5" s="127"/>
      <c r="F5" s="127"/>
      <c r="G5" s="127"/>
      <c r="H5" s="127"/>
      <c r="I5" s="127"/>
      <c r="J5" s="128"/>
    </row>
    <row r="6" spans="1:10" ht="16.5" thickBot="1" x14ac:dyDescent="0.3">
      <c r="D6" s="129"/>
      <c r="E6" s="130"/>
      <c r="F6" s="130"/>
      <c r="G6" s="130"/>
      <c r="H6" s="130"/>
      <c r="I6" s="130"/>
      <c r="J6" s="131"/>
    </row>
    <row r="7" spans="1:10" ht="16.5" thickBot="1" x14ac:dyDescent="0.3">
      <c r="D7" s="92"/>
      <c r="E7" s="92"/>
      <c r="F7" s="92"/>
      <c r="G7" s="92"/>
      <c r="H7" s="92"/>
      <c r="I7" s="92"/>
      <c r="J7" s="92"/>
    </row>
    <row r="8" spans="1:10" x14ac:dyDescent="0.25">
      <c r="A8" s="93" t="s">
        <v>127</v>
      </c>
      <c r="D8" s="94"/>
      <c r="E8" s="94"/>
      <c r="G8" s="96" t="s">
        <v>143</v>
      </c>
      <c r="H8" s="97"/>
    </row>
    <row r="9" spans="1:10" x14ac:dyDescent="0.25">
      <c r="A9" s="1" t="s">
        <v>86</v>
      </c>
      <c r="B9" s="10" t="s">
        <v>88</v>
      </c>
      <c r="D9" s="95">
        <f>H11-D10</f>
        <v>0</v>
      </c>
      <c r="E9" s="94"/>
      <c r="G9" s="98" t="s">
        <v>144</v>
      </c>
      <c r="H9" s="115">
        <v>13855937000</v>
      </c>
    </row>
    <row r="10" spans="1:10" x14ac:dyDescent="0.25">
      <c r="A10" s="1" t="s">
        <v>86</v>
      </c>
      <c r="B10" s="10" t="s">
        <v>129</v>
      </c>
      <c r="D10" s="112"/>
      <c r="E10" s="60"/>
      <c r="G10" s="98" t="s">
        <v>147</v>
      </c>
      <c r="H10" s="120"/>
    </row>
    <row r="11" spans="1:10" x14ac:dyDescent="0.25">
      <c r="A11" s="1" t="s">
        <v>87</v>
      </c>
      <c r="C11" s="10" t="s">
        <v>89</v>
      </c>
      <c r="D11" s="94"/>
      <c r="E11" s="95">
        <f>H11</f>
        <v>0</v>
      </c>
      <c r="G11" s="98"/>
      <c r="H11" s="116">
        <f>H9*H10</f>
        <v>0</v>
      </c>
    </row>
    <row r="12" spans="1:10" ht="16.5" thickBot="1" x14ac:dyDescent="0.3">
      <c r="A12" s="1"/>
      <c r="D12" s="94"/>
      <c r="E12" s="94"/>
      <c r="G12" s="99"/>
      <c r="H12" s="100"/>
    </row>
    <row r="13" spans="1:10" ht="16.5" thickBot="1" x14ac:dyDescent="0.3">
      <c r="A13" s="1"/>
      <c r="B13" s="56" t="s">
        <v>128</v>
      </c>
      <c r="D13" s="94"/>
      <c r="E13" s="94"/>
    </row>
    <row r="14" spans="1:10" x14ac:dyDescent="0.25">
      <c r="D14" s="94"/>
      <c r="E14" s="94"/>
      <c r="G14" s="110" t="s">
        <v>132</v>
      </c>
      <c r="H14" s="109" t="s">
        <v>140</v>
      </c>
      <c r="I14" s="101"/>
      <c r="J14" s="97"/>
    </row>
    <row r="15" spans="1:10" ht="31.5" customHeight="1" x14ac:dyDescent="0.25">
      <c r="A15" s="93" t="s">
        <v>131</v>
      </c>
      <c r="B15" s="56"/>
      <c r="D15" s="94"/>
      <c r="E15" s="94"/>
      <c r="G15" s="98"/>
      <c r="H15" s="118" t="s">
        <v>133</v>
      </c>
      <c r="I15" s="118" t="s">
        <v>134</v>
      </c>
      <c r="J15" s="108" t="s">
        <v>7</v>
      </c>
    </row>
    <row r="16" spans="1:10" x14ac:dyDescent="0.25">
      <c r="A16" s="1" t="s">
        <v>86</v>
      </c>
      <c r="B16" s="10" t="s">
        <v>89</v>
      </c>
      <c r="D16" s="95">
        <f>D10</f>
        <v>0</v>
      </c>
      <c r="E16" s="94"/>
      <c r="G16" s="104"/>
      <c r="H16" s="71"/>
      <c r="I16" s="102"/>
      <c r="J16" s="103"/>
    </row>
    <row r="17" spans="1:10" x14ac:dyDescent="0.25">
      <c r="A17" s="1" t="s">
        <v>87</v>
      </c>
      <c r="C17" s="10" t="s">
        <v>129</v>
      </c>
      <c r="D17" s="94"/>
      <c r="E17" s="95">
        <f>D16</f>
        <v>0</v>
      </c>
      <c r="G17" s="104" t="s">
        <v>89</v>
      </c>
      <c r="H17" s="71">
        <f>-E11+D16-E22+D26-E32</f>
        <v>0</v>
      </c>
      <c r="I17" s="71">
        <f>-'Summary Schedule'!C24</f>
        <v>0</v>
      </c>
      <c r="J17" s="105">
        <f>H17-I17</f>
        <v>0</v>
      </c>
    </row>
    <row r="18" spans="1:10" x14ac:dyDescent="0.25">
      <c r="A18" s="1"/>
      <c r="B18" s="56"/>
      <c r="D18" s="94"/>
      <c r="E18" s="94"/>
      <c r="G18" s="104" t="s">
        <v>129</v>
      </c>
      <c r="H18" s="71">
        <f>D10-E17+D21+D36</f>
        <v>0</v>
      </c>
      <c r="I18" s="71">
        <f>'Summary Schedule'!J24</f>
        <v>0</v>
      </c>
      <c r="J18" s="105">
        <f>H18-I18</f>
        <v>0</v>
      </c>
    </row>
    <row r="19" spans="1:10" x14ac:dyDescent="0.25">
      <c r="A19" s="1"/>
      <c r="B19" s="56" t="s">
        <v>130</v>
      </c>
      <c r="D19" s="94"/>
      <c r="E19" s="94"/>
      <c r="G19" s="104" t="s">
        <v>135</v>
      </c>
      <c r="H19" s="71">
        <f>-E27</f>
        <v>0</v>
      </c>
      <c r="I19" s="71">
        <f>-'Summary Schedule'!P24</f>
        <v>0</v>
      </c>
      <c r="J19" s="105">
        <f>H19-I19</f>
        <v>0</v>
      </c>
    </row>
    <row r="20" spans="1:10" x14ac:dyDescent="0.25">
      <c r="A20" s="1"/>
      <c r="D20" s="94"/>
      <c r="E20" s="94"/>
      <c r="G20" s="104" t="s">
        <v>43</v>
      </c>
      <c r="H20" s="71">
        <f>D31</f>
        <v>0</v>
      </c>
      <c r="I20" s="71">
        <f>'Summary Schedule'!R24</f>
        <v>0</v>
      </c>
      <c r="J20" s="105">
        <f>H20-I20</f>
        <v>0</v>
      </c>
    </row>
    <row r="21" spans="1:10" ht="16.5" thickBot="1" x14ac:dyDescent="0.3">
      <c r="A21" s="1" t="s">
        <v>86</v>
      </c>
      <c r="B21" s="10" t="s">
        <v>90</v>
      </c>
      <c r="D21" s="95">
        <f>'Summary Schedule'!J24-'Summary Schedule'!I24</f>
        <v>0</v>
      </c>
      <c r="E21" s="94"/>
      <c r="G21" s="106"/>
      <c r="H21" s="107"/>
      <c r="I21" s="107"/>
      <c r="J21" s="100"/>
    </row>
    <row r="22" spans="1:10" ht="16.5" thickBot="1" x14ac:dyDescent="0.3">
      <c r="A22" s="1" t="s">
        <v>87</v>
      </c>
      <c r="C22" s="10" t="s">
        <v>89</v>
      </c>
      <c r="D22" s="94"/>
      <c r="E22" s="95">
        <f>D21</f>
        <v>0</v>
      </c>
    </row>
    <row r="23" spans="1:10" x14ac:dyDescent="0.25">
      <c r="A23" s="1"/>
      <c r="D23" s="94"/>
      <c r="E23" s="94"/>
      <c r="G23" s="140" t="s">
        <v>145</v>
      </c>
      <c r="H23" s="141"/>
      <c r="I23" s="141"/>
      <c r="J23" s="142"/>
    </row>
    <row r="24" spans="1:10" x14ac:dyDescent="0.25">
      <c r="A24" s="1"/>
      <c r="B24" s="56" t="s">
        <v>91</v>
      </c>
      <c r="D24" s="94"/>
      <c r="E24" s="94"/>
      <c r="G24" s="143"/>
      <c r="H24" s="144"/>
      <c r="I24" s="144"/>
      <c r="J24" s="145"/>
    </row>
    <row r="25" spans="1:10" x14ac:dyDescent="0.25">
      <c r="A25" s="1"/>
      <c r="D25" s="94"/>
      <c r="E25" s="94"/>
      <c r="G25" s="143"/>
      <c r="H25" s="144"/>
      <c r="I25" s="144"/>
      <c r="J25" s="145"/>
    </row>
    <row r="26" spans="1:10" x14ac:dyDescent="0.25">
      <c r="A26" s="1" t="s">
        <v>86</v>
      </c>
      <c r="B26" s="10" t="s">
        <v>89</v>
      </c>
      <c r="D26" s="95">
        <f>'Summary Schedule'!P24</f>
        <v>0</v>
      </c>
      <c r="E26" s="94"/>
      <c r="G26" s="143"/>
      <c r="H26" s="144"/>
      <c r="I26" s="144"/>
      <c r="J26" s="145"/>
    </row>
    <row r="27" spans="1:10" x14ac:dyDescent="0.25">
      <c r="A27" s="1" t="s">
        <v>87</v>
      </c>
      <c r="C27" s="10" t="s">
        <v>92</v>
      </c>
      <c r="D27" s="94"/>
      <c r="E27" s="95">
        <f>D26</f>
        <v>0</v>
      </c>
      <c r="G27" s="143"/>
      <c r="H27" s="144"/>
      <c r="I27" s="144"/>
      <c r="J27" s="145"/>
    </row>
    <row r="28" spans="1:10" x14ac:dyDescent="0.25">
      <c r="A28" s="1"/>
      <c r="D28" s="94"/>
      <c r="E28" s="94"/>
      <c r="G28" s="143"/>
      <c r="H28" s="144"/>
      <c r="I28" s="144"/>
      <c r="J28" s="145"/>
    </row>
    <row r="29" spans="1:10" x14ac:dyDescent="0.25">
      <c r="A29" s="1"/>
      <c r="B29" s="56" t="s">
        <v>93</v>
      </c>
      <c r="D29" s="94"/>
      <c r="E29" s="94"/>
      <c r="G29" s="143"/>
      <c r="H29" s="144"/>
      <c r="I29" s="144"/>
      <c r="J29" s="145"/>
    </row>
    <row r="30" spans="1:10" x14ac:dyDescent="0.25">
      <c r="A30" s="1"/>
      <c r="D30" s="94"/>
      <c r="E30" s="94"/>
      <c r="G30" s="143"/>
      <c r="H30" s="144"/>
      <c r="I30" s="144"/>
      <c r="J30" s="145"/>
    </row>
    <row r="31" spans="1:10" x14ac:dyDescent="0.25">
      <c r="A31" s="1" t="s">
        <v>86</v>
      </c>
      <c r="B31" s="10" t="s">
        <v>43</v>
      </c>
      <c r="D31" s="95">
        <f>'Summary Schedule'!R24</f>
        <v>0</v>
      </c>
      <c r="E31" s="94"/>
      <c r="G31" s="143"/>
      <c r="H31" s="144"/>
      <c r="I31" s="144"/>
      <c r="J31" s="145"/>
    </row>
    <row r="32" spans="1:10" x14ac:dyDescent="0.25">
      <c r="A32" s="1" t="s">
        <v>87</v>
      </c>
      <c r="C32" s="10" t="s">
        <v>89</v>
      </c>
      <c r="D32" s="94"/>
      <c r="E32" s="95">
        <f>D31</f>
        <v>0</v>
      </c>
      <c r="G32" s="143"/>
      <c r="H32" s="144"/>
      <c r="I32" s="144"/>
      <c r="J32" s="145"/>
    </row>
    <row r="33" spans="1:10" x14ac:dyDescent="0.25">
      <c r="A33" s="1"/>
      <c r="D33" s="94"/>
      <c r="E33" s="94"/>
      <c r="G33" s="143"/>
      <c r="H33" s="144"/>
      <c r="I33" s="144"/>
      <c r="J33" s="145"/>
    </row>
    <row r="34" spans="1:10" ht="16.5" thickBot="1" x14ac:dyDescent="0.3">
      <c r="A34" s="1"/>
      <c r="B34" s="56" t="s">
        <v>94</v>
      </c>
      <c r="G34" s="146"/>
      <c r="H34" s="147"/>
      <c r="I34" s="147"/>
      <c r="J34" s="148"/>
    </row>
    <row r="35" spans="1:10" x14ac:dyDescent="0.25">
      <c r="A35" s="1"/>
      <c r="B35" s="56"/>
      <c r="D35" s="94"/>
      <c r="E35" s="94"/>
    </row>
    <row r="36" spans="1:10" x14ac:dyDescent="0.25">
      <c r="A36" s="1" t="s">
        <v>86</v>
      </c>
      <c r="B36" s="10" t="s">
        <v>90</v>
      </c>
      <c r="D36" s="95">
        <f>'Summary Schedule'!I24</f>
        <v>0</v>
      </c>
      <c r="E36" s="94"/>
    </row>
    <row r="37" spans="1:10" x14ac:dyDescent="0.25">
      <c r="A37" s="1" t="s">
        <v>87</v>
      </c>
      <c r="C37" s="10" t="s">
        <v>138</v>
      </c>
      <c r="D37" s="94"/>
      <c r="E37" s="95">
        <f>D36</f>
        <v>0</v>
      </c>
    </row>
    <row r="38" spans="1:10" x14ac:dyDescent="0.25">
      <c r="A38" s="1"/>
      <c r="D38" s="117"/>
      <c r="E38" s="117"/>
    </row>
    <row r="39" spans="1:10" x14ac:dyDescent="0.25">
      <c r="A39" s="1"/>
      <c r="B39" s="56" t="s">
        <v>137</v>
      </c>
      <c r="D39" s="117"/>
      <c r="E39" s="117"/>
    </row>
    <row r="40" spans="1:10" x14ac:dyDescent="0.25">
      <c r="A40" s="1"/>
      <c r="D40" s="53"/>
      <c r="E40" s="53"/>
    </row>
    <row r="41" spans="1:10" ht="59.25" customHeight="1" x14ac:dyDescent="0.25">
      <c r="A41" s="1"/>
      <c r="B41" s="139" t="s">
        <v>136</v>
      </c>
      <c r="C41" s="139"/>
      <c r="D41" s="139"/>
      <c r="E41" s="139"/>
    </row>
    <row r="42" spans="1:10" ht="43.5" customHeight="1" x14ac:dyDescent="0.25">
      <c r="A42" s="1"/>
      <c r="B42" s="139" t="s">
        <v>139</v>
      </c>
      <c r="C42" s="139"/>
      <c r="D42" s="139"/>
      <c r="E42" s="139"/>
    </row>
    <row r="43" spans="1:10" x14ac:dyDescent="0.25">
      <c r="A43" s="1"/>
      <c r="B43" s="56"/>
    </row>
    <row r="44" spans="1:10" ht="65.25" customHeight="1" x14ac:dyDescent="0.25">
      <c r="A44" s="139" t="s">
        <v>146</v>
      </c>
      <c r="B44" s="139"/>
      <c r="C44" s="139"/>
      <c r="D44" s="139"/>
      <c r="E44" s="139"/>
    </row>
    <row r="46" spans="1:10" x14ac:dyDescent="0.25">
      <c r="A46" s="10" t="s">
        <v>103</v>
      </c>
    </row>
  </sheetData>
  <mergeCells count="5">
    <mergeCell ref="B41:E41"/>
    <mergeCell ref="D1:J6"/>
    <mergeCell ref="A44:E44"/>
    <mergeCell ref="B42:E42"/>
    <mergeCell ref="G23:J34"/>
  </mergeCells>
  <pageMargins left="0.7" right="0.7" top="0.75" bottom="0.75" header="0.3" footer="0.3"/>
  <pageSetup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Summary Schedule</vt:lpstr>
      <vt:lpstr>Deferred Outflows</vt:lpstr>
      <vt:lpstr>Deferred Inflows</vt:lpstr>
      <vt:lpstr>Pension Expense</vt:lpstr>
      <vt:lpstr>Sensitivity Analysis</vt:lpstr>
      <vt:lpstr>Journal Entries</vt:lpstr>
      <vt:lpstr>'Sensitivity Analysis'!Print_Area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Gregory</dc:creator>
  <cp:lastModifiedBy>Leigh Taylor</cp:lastModifiedBy>
  <cp:lastPrinted>2015-08-06T19:04:15Z</cp:lastPrinted>
  <dcterms:created xsi:type="dcterms:W3CDTF">2014-04-01T13:48:12Z</dcterms:created>
  <dcterms:modified xsi:type="dcterms:W3CDTF">2015-10-23T14:02:27Z</dcterms:modified>
</cp:coreProperties>
</file>